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10" tabRatio="601" firstSheet="11" activeTab="14"/>
  </bookViews>
  <sheets>
    <sheet name="Záradék" sheetId="1" r:id="rId1"/>
    <sheet name="Összesítő" sheetId="2" r:id="rId2"/>
    <sheet name="Irtás, föld- és sziklamunka" sheetId="3" r:id="rId3"/>
    <sheet name="Helyszíni beton és vasbeton mun" sheetId="4" r:id="rId4"/>
    <sheet name="Előregyártott épületszerkezeti " sheetId="5" r:id="rId5"/>
    <sheet name="Falazás és egyéb kőműves munkák" sheetId="6" r:id="rId6"/>
    <sheet name="Vakolás és rabicolás" sheetId="7" r:id="rId7"/>
    <sheet name="Aljzatkészítés, hideg- és meleg" sheetId="8" r:id="rId8"/>
    <sheet name="Bádogozás" sheetId="9" r:id="rId9"/>
    <sheet name="Asztalosszerkezetek elhelyezése" sheetId="10" r:id="rId10"/>
    <sheet name="Régi iskola nyílászárók " sheetId="11" r:id="rId11"/>
    <sheet name="Tornaterem nyílászárók" sheetId="12" r:id="rId12"/>
    <sheet name="Szigetelés" sheetId="13" r:id="rId13"/>
    <sheet name="Régi iskola AKM WC " sheetId="14" r:id="rId14"/>
    <sheet name="Tornaterem AKM WC " sheetId="15" r:id="rId15"/>
    <sheet name="Gépészeti munkák  " sheetId="16" r:id="rId16"/>
    <sheet name="Akadálymentes táblák" sheetId="17" r:id="rId17"/>
  </sheets>
  <definedNames/>
  <calcPr fullCalcOnLoad="1"/>
</workbook>
</file>

<file path=xl/sharedStrings.xml><?xml version="1.0" encoding="utf-8"?>
<sst xmlns="http://schemas.openxmlformats.org/spreadsheetml/2006/main" count="931" uniqueCount="385">
  <si>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</si>
  <si>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</si>
  <si>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</si>
  <si>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</si>
  <si>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</si>
  <si>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</si>
  <si>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</si>
  <si>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</si>
  <si>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</si>
  <si>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</si>
  <si>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</si>
  <si>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</si>
  <si>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</si>
  <si>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Munkanem összesen:</t>
  </si>
  <si>
    <t>21-008-2.2.1</t>
  </si>
  <si>
    <t>m3</t>
  </si>
  <si>
    <t>Tömörítés bármely tömörítési osztályban kis felületen, kavicságyazat</t>
  </si>
  <si>
    <t>21-011-7.2-0120002</t>
  </si>
  <si>
    <t>Feltöltések alap- és lábazati falak közé 10 cm vtg. földszinti padozatok alá, az anyag szétterítésével, mozgatásával,osztályozatlan kavicsból</t>
  </si>
  <si>
    <t>Irtás, föld- és sziklamunka</t>
  </si>
  <si>
    <t>31-000-12.3</t>
  </si>
  <si>
    <t>Feltöltések bontása-kihordása épületből nehéz feltöltések -föld és törmelék</t>
  </si>
  <si>
    <t>31-000-13.2</t>
  </si>
  <si>
    <t>31-001-2-0452004</t>
  </si>
  <si>
    <t>31-030-11.2.1.2-0111110</t>
  </si>
  <si>
    <t>Beton aljzat készítése  kavicsbetonból, C 16/20 kissé képlékeny konzisztenciájú betonból, 8 cm vastagsággalC16/20 - beton</t>
  </si>
  <si>
    <t>31-030-11.3.1.2-0111110</t>
  </si>
  <si>
    <t>Beton aljzat készítése  kavicsbetonból, C 20/24 kissé képlékeny konzisztenciájú betonból, 6 cm vastagsággal C20/24 - beton</t>
  </si>
  <si>
    <t>Helyszíni beton és vasbeton munkák</t>
  </si>
  <si>
    <t>32-002-1.1.1-0120012</t>
  </si>
  <si>
    <t>db</t>
  </si>
  <si>
    <t>Előregyártott épületszerkezeti elem elhelyezése és szerelése</t>
  </si>
  <si>
    <t>33-000-1.1.1.1.1</t>
  </si>
  <si>
    <t>Teherhordó és kitöltő falazat bontása, égetett agyag-kerámia termékekből, Ablakok felett</t>
  </si>
  <si>
    <t>Falazás és egyéb kőműves munkák</t>
  </si>
  <si>
    <t>m</t>
  </si>
  <si>
    <t>36-002-4-0149041</t>
  </si>
  <si>
    <t>36-005-21.2.1.2-0910014</t>
  </si>
  <si>
    <t>36-007-9.2-0149094</t>
  </si>
  <si>
    <t>36-090-1.1.1-0550030</t>
  </si>
  <si>
    <t>36-090-2.1.1</t>
  </si>
  <si>
    <t>36-090-2.1.2</t>
  </si>
  <si>
    <t>36-090-2.1.3</t>
  </si>
  <si>
    <t>Vakolás és rabicolás</t>
  </si>
  <si>
    <t>42-022-1.1.1.2.1.1-0214203</t>
  </si>
  <si>
    <t>42-022-2.1.2.1.1-0214203</t>
  </si>
  <si>
    <t>Aljzatkészítés, hideg- és melegburkolatok készítése</t>
  </si>
  <si>
    <t>43-003-4.1.5.1-0112091</t>
  </si>
  <si>
    <t>43-003-8.3.1-0149642</t>
  </si>
  <si>
    <t>43-003-10.1.1.1-0993147</t>
  </si>
  <si>
    <t>fm</t>
  </si>
  <si>
    <t>Bádogozás</t>
  </si>
  <si>
    <t>44-000-1.1</t>
  </si>
  <si>
    <t>44-001-1.1.1.1-0131032</t>
  </si>
  <si>
    <t>Asztalosszerkezetek elhelyezése</t>
  </si>
  <si>
    <t>48-002-1.1.1.1.1-0095372</t>
  </si>
  <si>
    <t>Bitumenes lemez szigetelés aljzatának kellősítése, egy rétegben,vízszintes felületen,oldószeres hideg bitumenmázzal</t>
  </si>
  <si>
    <t>48-002-1.3.1.1-0095351</t>
  </si>
  <si>
    <t>48-004-1.41.1-0113544</t>
  </si>
  <si>
    <t>48-004-1.41.1-0113545</t>
  </si>
  <si>
    <t>48-004-1.41.1-0113548</t>
  </si>
  <si>
    <t>Padlástér hőszigetelésre páraáteresztő fólia elhelyezése vízszintes felületen, rögzítés nélkül, 10 cm laza átlapolással fektetve, egy réteg</t>
  </si>
  <si>
    <t>48-004-1.41.1-0113558</t>
  </si>
  <si>
    <t>Lapostetőnél páraáteresztő fólia elhelyezése vízszintes felületen, rögzítés nélkül, 10 cm laza átlapolással fektetve, egy réteg</t>
  </si>
  <si>
    <t>48-007-41.1.1.1.2-0090760</t>
  </si>
  <si>
    <t>48-007-41.1.5.1-0090059</t>
  </si>
  <si>
    <t>48-007-41.1.5.1-0090069</t>
  </si>
  <si>
    <t>48-007-41.2.3-0090034</t>
  </si>
  <si>
    <t>48-010-1.1.2.2-0090720</t>
  </si>
  <si>
    <t>48-010-1.1.2.2-0090742</t>
  </si>
  <si>
    <t>48-010-1.3.1.1-0110167</t>
  </si>
  <si>
    <t>48-010-1.5.1.1-0110167</t>
  </si>
  <si>
    <t>Homlokzati spaletták hőszigetelésének készítése</t>
  </si>
  <si>
    <t>Szigetelés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</si>
  <si>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</si>
  <si>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</si>
  <si>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</si>
  <si>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</si>
  <si>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</si>
  <si>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</si>
  <si>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</si>
  <si>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</si>
  <si>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</si>
  <si>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</si>
  <si>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</si>
  <si>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</si>
  <si>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</si>
  <si>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</si>
  <si>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Alsópáhok Iskolaépület és Tornaterem  felújítási munkái                                       </t>
  </si>
  <si>
    <t xml:space="preserve">Homlokzati állvány szintenkénti pallóterítéssel, korláttal, lábdeszkával,  6,00 m munkapadló magasságig Régi iskolaépület ) </t>
  </si>
  <si>
    <t xml:space="preserve">Homlokzati állvány szintenkénti pallóterítéssel, korláttal, lábdeszkával,  6,00 m munkapadló magasságig ( Tornaterem ) </t>
  </si>
  <si>
    <t>K- 15-012-21.1-0023003</t>
  </si>
  <si>
    <t xml:space="preserve">Beton aljzatok bontása 6 cm vastagságig, kavicsbetonból, salakbetonból (csak zsibongó) </t>
  </si>
  <si>
    <t xml:space="preserve">Vékonyvakolat alapozók felhordása, kézi erővel ( Régi iskolaépület ) </t>
  </si>
  <si>
    <t xml:space="preserve">Lábazati vakolatok; díszítő és lábazati műgyantás kötőanyagú vakolatréteg felhordása, kézi erővel, vödrös kiszerelésű anyagból ( Régi iskolaépület ) </t>
  </si>
  <si>
    <t xml:space="preserve">Vakolatjavításoldalfalon, hiánypótlás 5% ( Régi iskolaépület ) </t>
  </si>
  <si>
    <t xml:space="preserve">Vakolatok pótlása, keskenyvakolatok pótlása oldalfalon, villamos és gépész hornyok ( Régi iskolaépület ) </t>
  </si>
  <si>
    <t xml:space="preserve">Vakolatok pótlása, keskenyvakolatok pótlása oldalfalon, 11-20 cm szélesség között ( Régi iskolaépület ) </t>
  </si>
  <si>
    <t xml:space="preserve">Vakolatok pótlása, keskenyvakolatok pótlása oldalfalon,nyílászáróknál. 21-40 cm szélesség között ( Régi iskolaépület ) </t>
  </si>
  <si>
    <t xml:space="preserve">Külső hőszigetelés alapozása a javított ablakoknál vékonyvakolat alapozók felhordása, kézi erővel ( Tornaterem) </t>
  </si>
  <si>
    <t xml:space="preserve">Vakolatok pótlása, keskenyvakolatok pótlása oldalfalon,nyílászáróknál. 21-40 cm szélesség között ( Tornaterem) </t>
  </si>
  <si>
    <t xml:space="preserve">Falszegély szerelése a két tűzfalnál ( Régi iskolaépület) </t>
  </si>
  <si>
    <t xml:space="preserve">Ablakpárkány szerelése( Régi iskolaépület) </t>
  </si>
  <si>
    <t xml:space="preserve">Kétvízorros falfedés egyenesvonalú kivitelben,( Régi iskolaépület) </t>
  </si>
  <si>
    <t>Födém hőszigetelésre páraáteresztő fólia elhelyezése vízszintes felületen, rögzítés nélkül, 10 cm laza átlapolással fektetve, egy réteg ( Tornaterem)</t>
  </si>
  <si>
    <t>Homlokzati spaletták hőszigetelésének készítése (Tornaterem)</t>
  </si>
  <si>
    <t>Akadálymentes WC  kialakítása (Régi iskola)</t>
  </si>
  <si>
    <t>Akadálymentes táblák</t>
  </si>
  <si>
    <t>Összesen</t>
  </si>
  <si>
    <t xml:space="preserve">Cím :8394 Alsópáhok, Fő utca 65.                  </t>
  </si>
  <si>
    <t xml:space="preserve">Építési helyszín: Alsópáhok, Fő utca 122. , 415/1, 415/2 HRSZ </t>
  </si>
  <si>
    <t>Akadálymentes WC kialakítása ( Tornaterem )</t>
  </si>
  <si>
    <t>3"</t>
  </si>
  <si>
    <t>4"</t>
  </si>
  <si>
    <t>1"</t>
  </si>
  <si>
    <t>44-001-1.1.1.1-0131032-1</t>
  </si>
  <si>
    <t>44-001-1.1.1.1-0131032-2</t>
  </si>
  <si>
    <t>44-001-1.1.1.1-0131032-3</t>
  </si>
  <si>
    <t>44-001-1.1.1.1-0131032-4</t>
  </si>
  <si>
    <t>44-001-1.1.1.1-0131032-5</t>
  </si>
  <si>
    <t>44-001-1.1.1.1-0131032-6</t>
  </si>
  <si>
    <t>44-001-1.1.1.1-0131032-7</t>
  </si>
  <si>
    <t>44-001-1.1.1.1-0131032-8</t>
  </si>
  <si>
    <t>44-001-1.1.1.1-0131032-9</t>
  </si>
  <si>
    <t>44-001-1.1.1.1-0131032-10</t>
  </si>
  <si>
    <t>44-001-1.1.1.1-0131032-11</t>
  </si>
  <si>
    <t xml:space="preserve">Régi iskolaépület  asztalos szerkezetek </t>
  </si>
  <si>
    <t xml:space="preserve">Tornaterem asztalos szerkezetek </t>
  </si>
  <si>
    <t>TOP 3.2.1.-15-ZA1-2016-00018  azonosító számú az „Alsópáhoki Iskola és Tornaterem</t>
  </si>
  <si>
    <t xml:space="preserve"> villamosság, akadálymentes WC-k, akadálymentesítés -táblák ) </t>
  </si>
  <si>
    <t xml:space="preserve">         </t>
  </si>
  <si>
    <t xml:space="preserve">Építtető : Név :Alsópáhok  Község  Önkormányzata                                         </t>
  </si>
  <si>
    <t>„Alsópáhoki Iskola és Tornaterem energetikai felújítása „  kiviteli  terve</t>
  </si>
  <si>
    <t xml:space="preserve">Hegesztett betonacél háló szerelése tartószerkezetbe FERALPI 8K1515 építési síkháló; 5,00 x 2,15 m; 150 x 150 mm osztással Ø 8,00 / 8,00 BHB55.50  ( vagy vele egyenértékű anyagminőségű anyaggal helyettesíthető ) </t>
  </si>
  <si>
    <t>Előregyártott nyílásáthidaló elhelyezése   égetett agyag-kerámia köpenyes nyílásáthidaló POROTHERM A-12 kerámia burkolatú nyílásáthidaló, 1,50 m( vagy vele egyenértékű anyagminőségű anyaggal helyettesíthető )</t>
  </si>
  <si>
    <t>Szilikát vékonyvakolatok, színvakolatok felhordása alapozott, előkészített felületre,egy rétegben, 1,5-2,5 mm-es szemcsemérettel, dörzsölt vagy gördülőszemcsés struktúrával ( Régi iskolaépület ) ( vagy vele egyenértékű anyagminőségű anyaggal helyettesíthető )</t>
  </si>
  <si>
    <t>Külső homlokzat-javítás újraszínezése Szilikát vékonyvakolatok, színvakolatok felhordása alapozott, előkészített felületre,egy rétegben, 1,5-2,5 mm-es szemcsemérettel, dörzsölt vagy gördülőszemcsés struktúrával  ( Tornaterem ) ( vagy vele egyenértékű anyagminőségű anyaggal helyettesíthető )</t>
  </si>
  <si>
    <t>Padlóburkolat készítésebeltérben,tégla, beton, vakolt alapfelületen, gres, kőporcelán lappal,20x20 - 40x40 cm közötti lapmérettel flexibilis ragasztó, Flex fugázó ( vagy vele egyenértékű anyagminőségű anyaggal helyettesíthető )</t>
  </si>
  <si>
    <t>Lábazatburkolat készítése,beltérben,gres, kőporcelán lappal, egyenes, egysoros kivitelben,10 cm magasságig, 20x20 - 40×40 cm közötti lapmérettel flexibilis ragasztó,  Flex fugázó ( vagy vele egyenértékű anyagminőségű anyaggal helyettesíthető )</t>
  </si>
  <si>
    <t>Ablakpárkány szerelése-Lindab lemezzel  (Tornaterem ) ( vagy vele egyenértékű anyagminőségű anyaggal helyettesíthető )</t>
  </si>
  <si>
    <t xml:space="preserve">Fa nyílászáró szerkezetek bontása,  (kopolit üveg acélszerkezettel, ajtók és ablakok) (Tornaterem nyílászárók  ) </t>
  </si>
  <si>
    <t xml:space="preserve">Fa nyílászáró szerkezetek bontása,  ajtó, ablak vagy kapu (Régi iskolaépület nyílászárók  ) </t>
  </si>
  <si>
    <r>
      <t xml:space="preserve">Nyílászárók elhelyezése, előre kihagyott falnyílásba, utólagos elhelyezéssel, tömítéssel,  Külső felület aranytölgy, belső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( 110/206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</si>
  <si>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felület aranytölgy, belső fehér 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( 160/240 cm asszimetrikus bejárati ajtó 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</si>
  <si>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( 260/140 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</si>
  <si>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( 234/140 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</si>
  <si>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( 150/120 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</si>
  <si>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( 90 /110 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</si>
  <si>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( 114/165 egyedi méret 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</si>
  <si>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t>Akadálymentes beltéri ajtó  akadálymentes  WC részére , MDF kerettel, ajtólap CPL fóliával borítva, 3 db ajtópánttal  ( vagy vele egyenértékű anyagminőségű anyaggal helyettesíthető )</t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</si>
  <si>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( 265/265 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</si>
  <si>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( 195/130 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</si>
  <si>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( 60/60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</si>
  <si>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( 80/140 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</si>
  <si>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( 190/80 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</si>
  <si>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( 200/240  cm bejárati ajtó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</si>
  <si>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( 140/240  cm bejárati ajtó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</si>
  <si>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( 196/128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</si>
  <si>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r>
      <t xml:space="preserve">Nyílászárók elhelyezése, előre kihagyott falnyílásba, utólagos elhelyezéssel, tömítéssel,  Külső , belső felület fehér színben, BRÜGMANN ART Line profilú műanyag nyílászáró, 5 légkamrás műanyag profil, tokszélesség  73 mm, lekerekített szárny és üvegezőléc, szárny szélessége 84 mm, üvegezése: 4-16-4 mm superlow-e, Ug=1.1 W/m2K, vasalata: ROTO  </t>
    </r>
    <r>
      <rPr>
        <b/>
        <sz val="10"/>
        <color indexed="8"/>
        <rFont val="Times New Roman CE"/>
        <family val="0"/>
      </rPr>
      <t>( 120/60 cm ablak ) ( vagy vele egyenértékű anyagminőségű anyaggal helyettesíthető )</t>
    </r>
    <r>
      <rPr>
        <sz val="10"/>
        <color indexed="8"/>
        <rFont val="Times New Roman CE"/>
        <family val="0"/>
      </rPr>
      <t xml:space="preserve">
</t>
    </r>
  </si>
  <si>
    <t>Padló hőszigetelő anyag elhelyezése, vízszintes felületen, aljzatbeton alá, EPS 100 S 10 polisztirolhab lemez 100 mm( vagy vele egyenértékű anyagminőségű anyaggal helyettesíthető )</t>
  </si>
  <si>
    <t>Talajnedvesség elleni szigetelés; Padlószigetelés,egy rétegben, minimum 4,0 mm vastag oxidált bitumenes lemezzel ( vagy vele egyenértékű anyagminőségű anyaggal helyettesíthető )</t>
  </si>
  <si>
    <t>Párazáró fólia elhelyezése-kavicságyra vízszintes felületen, rögzítés nélkül, 10 cm laza átlapolással fektetve, egy réteg minimum polietilén fólia ( vagy vele egyenértékű anyagminőségű anyaggal helyettesíthető )</t>
  </si>
  <si>
    <t>Lapostető hőszigetelő anyag elhelyezése, vízszintes felületen, 200 mm-es vtg.-ban szálas szigetelő anyaggal (üveggyapot)( vagy vele egyenértékű anyagminőségű anyaggal helyettesíthető )</t>
  </si>
  <si>
    <t>Födém; Padló peremszigetelés elhelyezése úsztatott aljzatbeton esetén, extrudált polietilén szigetelő szalaggal ISOVER PE 100/5 szegélyszalag úsztatott aljzatoknál( vagy vele egyenértékű anyagminőségű anyaggal helyettesíthető )</t>
  </si>
  <si>
    <t>Padlás hőszigetelő anyag elhelyezése, vízszintes felületen, nem járható födémre, 250 mm-es vtg.-ban szálas szigetelő anyaggal (üveggyapot)( vagy vele egyenértékű anyagminőségű anyaggal helyettesíthető )</t>
  </si>
  <si>
    <t>Párazáró fólia elhelyezése-hőszigetelésre vízszintes felületen, rögzítés nélkül, 10 cm laza átlapolással fektetve</t>
  </si>
  <si>
    <t>Homlokzati hőszigetelés, üvegszövetháló-erősítéssel, egyenes él-képzésű, normál EPS 80 hőszigetelő lapokkal, ragasztóporból képzett ragasztóba, tagolt sík, függőleges falon100 mm vtg. ( vagy vele egyenértékű anyagminőségű anyaggal helyettesíthető )</t>
  </si>
  <si>
    <t>Homlokzati hőszigetelés, üvegszövetháló-erősítéssel, egyenes él-képzésű, Grafit Reflex hőszigetelő lapokkal, ragasztóporból képzett ragasztóba, tagolt sík, függőleges falon150 mm vtg. ( vagy vele egyenértékű anyagminőségű anyaggal helyettesíthető )</t>
  </si>
  <si>
    <t>Homlokzati hőszigetelés, üvegszövetháló-erősítéssel, egyenes él-képzésű,  XPS hőszigetelő lapokkal, ragasztóporból képzett ragasztóba, Lábazaton-100 mm extrudált polisztirolhab hőszigetelő lemez ( vagy vele egyenértékű anyagminőségű anyaggal helyettesíthető )</t>
  </si>
  <si>
    <t>Födém hőszigetelő anyag elhelyezése, vízszintes felületen, nem járható födémre, 100 mm-es vtg.-ban szálas szigetelő anyaggal (üveggyapot)(Tornaterem)( vagy vele egyenértékű anyagminőségű anyaggal helyettesíthető )</t>
  </si>
  <si>
    <t>Teherhordó és kitöltő falazat bontása, égetett agyag-kerámia termékekből, kisméretű, mészhomok, magasított vagy nagyméretű téglából, bármilyen falvastagsággal, falazó, cementes mészhabarcsból</t>
  </si>
  <si>
    <t>33-000-72</t>
  </si>
  <si>
    <t>Könnyűszerkezetes térelhatárolás bontása ( polikarbonáttal készített favázas falak )</t>
  </si>
  <si>
    <t>33-001-1.1.2.3.1.1.1-0127465</t>
  </si>
  <si>
    <t>Teherhordó és kitöltő falazat készítése, égetett agyag-kerámia termékekből, nútféderes elemekből, 300 mm falvastagságban, 300x250x240 vagy 300×250×238 mm-es méretű kézi falazóblokkból, falazó, cementes mészhabarcsba falazva POROTHERM 30 N+F nútféderes</t>
  </si>
  <si>
    <t>33-011-1.1.2.1.2.1.1-2132106</t>
  </si>
  <si>
    <t>cementes mészhabarcs</t>
  </si>
  <si>
    <t xml:space="preserve">Akadálymentes táblák, feliratok </t>
  </si>
  <si>
    <t>K-01</t>
  </si>
  <si>
    <t>Feliratok és pikrogrammok elhelyezése, Kültéri  akadálymentes parkoló tábla;kék alapon fehér ábra , felirat+bilincs+oszlop</t>
  </si>
  <si>
    <t xml:space="preserve">db     </t>
  </si>
  <si>
    <t>K-02</t>
  </si>
  <si>
    <t>Útburkolati jelek készítése, hagyományos oldószeres festékkel, kézi jel Viatex festék, fehér 100, EAN: 599605717005</t>
  </si>
  <si>
    <t xml:space="preserve">m2     </t>
  </si>
  <si>
    <t>K-03</t>
  </si>
  <si>
    <t>beltéri vezetősáv elhelyezése, csúszásgátló szalag, 5 cm széles, ragasztott kivitelben,  tekercs hossz: 18,3 m</t>
  </si>
  <si>
    <t>K-04</t>
  </si>
  <si>
    <t>Információs táblák és feliratok elhelyezése rögzítésssel - épületen belül és kívül ragasztva vagy egyéb módon rögzítve falra ill. nyílászáróra (ÚTBAIGAZÍTÓ)</t>
  </si>
  <si>
    <t>K-05</t>
  </si>
  <si>
    <t>Információs táblák és feliratok elhelyezése rögzítésssel - épületen belül és kívül ragasztva vagy egyéb módon rögzítve falra ill. nyílászáróra (FUNKCIÓ-HELYISÉGMEGNEVEZÉS)</t>
  </si>
  <si>
    <t>K-06</t>
  </si>
  <si>
    <t>Információs táblák és feliratok elhelyezése rögzítésssel - épületen belül és kívül ragasztva vagy egyéb módon rögzítve falra ill. nyílászáróra (mosdóba-vészjelzőtábla-4 db+nyugtázó-1 db)</t>
  </si>
  <si>
    <t>K-07</t>
  </si>
  <si>
    <t>K-08</t>
  </si>
  <si>
    <t>Öntapadós fólia (15 mx45 cm) (üvegezett üvegajtók jelölésére)</t>
  </si>
  <si>
    <t>K-09</t>
  </si>
  <si>
    <t>ATS 10 SET mobil indukciós hurok( vagy vele egyenértékű anyagminőségű anyaggal helyettesíthető )</t>
  </si>
  <si>
    <t>BABYMINDER FÜGGŐLEGES FALI BABAPELENKÁZÓ( vagy vele egyenértékű anyagminőségű anyaggal helyettesíthető )</t>
  </si>
  <si>
    <t xml:space="preserve">Falazás és egyéb kőműves munkák </t>
  </si>
  <si>
    <t>35-006-2.1</t>
  </si>
  <si>
    <t>Ácsmunka</t>
  </si>
  <si>
    <t xml:space="preserve">Ácsmunka </t>
  </si>
  <si>
    <t xml:space="preserve">Vakolás  és rabicolás </t>
  </si>
  <si>
    <t>36-003-1.1.1.1.1-0414710</t>
  </si>
  <si>
    <t xml:space="preserve">Vakolás és rabicolás </t>
  </si>
  <si>
    <t>42-022-1.1.1.2.1.1-0214200</t>
  </si>
  <si>
    <t xml:space="preserve">Aljzatkészítés, hideg- és melegburkolás </t>
  </si>
  <si>
    <t xml:space="preserve">Aljzatkészítés,hideg-és melegburkolás 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</si>
  <si>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</si>
  <si>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</t>
  </si>
  <si>
    <t>44-012-1.1.2.5.1-0166367</t>
  </si>
  <si>
    <r>
      <t>Műanyag kültéri nyílászárók, hőszigetelt, fokozott légzárású ablak elhelyezése előre kihagyott falnyílásba, tömítés nélkül (szerelvényezve, finombeállítással), 4,00 m kerület felett egyszárnyú, egyszárnyú bukó-nyíló ablak, PVC profil, u=1,1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K, mérete:</t>
    </r>
  </si>
  <si>
    <t>44-012-1.1.2.5.1-0166630</t>
  </si>
  <si>
    <t>Műanyag kültéri nyílászárók, hőszigetelt, fokozott légzárású ablak elhelyezése előre kihagyott falnyílásba, tömítés nélkül (szerelvényezve, finombeállítással), 4,00 m kerület felett ötkamrás profil, egyszárnyú, bukó-nyíló egyszárnyú bukó-nyíló ablak, PVC</t>
  </si>
  <si>
    <t xml:space="preserve">Asztalosszerkezetek készítése </t>
  </si>
  <si>
    <t>82-009-11.1.1.1-0110240</t>
  </si>
  <si>
    <t>82-009-11.1.1.1-0110241</t>
  </si>
  <si>
    <t>82-009-11.1.1.1-0110242</t>
  </si>
  <si>
    <t>82-009-11.1.1.1-0110255</t>
  </si>
  <si>
    <t>82-009-11.1.1.1-0110257</t>
  </si>
  <si>
    <t>82-009-11.1.1.1-0110260</t>
  </si>
  <si>
    <t>82-009-32-0181105</t>
  </si>
  <si>
    <t>82-009-32-0181108</t>
  </si>
  <si>
    <t>82-009-32-0181109</t>
  </si>
  <si>
    <t>Folyékonyszappan adagoló és tartó</t>
  </si>
  <si>
    <t>82-009-32-0181119</t>
  </si>
  <si>
    <t>82-009-32-0181122</t>
  </si>
  <si>
    <t xml:space="preserve">Árajánlatos tétel </t>
  </si>
  <si>
    <t xml:space="preserve">Akadálymentes WC kialakításának víz és szennyvízszerelési munkái </t>
  </si>
  <si>
    <t xml:space="preserve">Épületgépészeti szerelések </t>
  </si>
  <si>
    <t>kézi falazóblokk, 300x250x238 mm, M 1 (Hf10-mc) falazó, cementes mészhabarcs( vagy vele egyenértékű anyagminőségű anyaggal helyettesíthető )</t>
  </si>
  <si>
    <t>Válaszfal építése, égetett agyag-kerámia termékekből, nútféderes elemekből, 100 mm falvastagságban, 500x238x100 mm-es méretű válaszfallapból, falazó, cementes mészhabarcsba falazva POROTHERM 10 N+F válaszfallap, 500x238x100 mm, M 1 (Hf10-mc) falazó ( vagy vele egyenértékű anyagminőségű anyaggal helyettesíthető )</t>
  </si>
  <si>
    <t xml:space="preserve">Akadálymentes WC kialakítás villanyszerelési munkái </t>
  </si>
  <si>
    <t>Épületvillamosság</t>
  </si>
  <si>
    <t xml:space="preserve">Régi iskolaépület akadálymentes WC kialakítása összesen </t>
  </si>
  <si>
    <t>82-009-11.1.1.1-0110261</t>
  </si>
  <si>
    <t>82-009-11.1.1.1-0110262</t>
  </si>
  <si>
    <t>82-009-11.1.1.1-0110265</t>
  </si>
  <si>
    <t>82-009-11.1.1.1-0110270</t>
  </si>
  <si>
    <t>82-009-32-0181106</t>
  </si>
  <si>
    <t xml:space="preserve">Akadálymentes WC kialakítás gépészeti vezetékek kialakítása </t>
  </si>
  <si>
    <t>Falazás és egyéb kőműves munkák összesen:</t>
  </si>
  <si>
    <t>Porcelán mosdó mozgáskorlátozottak részére, rögzítőelemmel,  de csaptelep, leeresztő bűzelzáró nélkül, felszerelve. TH 410-A jelű,  döntőberendezéssel ( vagy vele egyenértékű anyagminőségű anyaggal helyettesíthető )</t>
  </si>
  <si>
    <t>Mosdószifon műanyagból (PP), magasságban állítható összekötőcsővel,  lecsavarható búrával, rozettával, 1 1/4"-os menetes csatlakozással, felszerelve,  HL132 jelű, ÖNORM B 2511, EN 411 szerint DN 32x1 1/4"  HL132/30  ( vagy vele egyenértékű anyagminőségű anyaggal helyettesíthető )</t>
  </si>
  <si>
    <t>Egykaros mosdócsaptelep, sárgarézből, krómozott kivitelben, felszerelve,  Hansgrohe-Focus típusú lefolyószelep készlettel Orvosi karral  ( vagy vele egyenértékű anyagminőségű anyaggal helyettesíthető )</t>
  </si>
  <si>
    <t>Porcelán WC csésze mozgáskorlátozottak részére,  falra szerelhető kivitelben, szerelő kerettel, felszerelve, vízöblítés nélkül TH 460 jelű ( vagy vele egyenértékű anyagminőségű anyaggal helyettesíthető )</t>
  </si>
  <si>
    <t>WC ülőke mozgáskorlátozottak részére, felszerelve.  (felszerelési idő a WC csésze munkaidejében) TH 445 jelű  ( vagy vele egyenértékű anyagminőségű anyaggal helyettesíthető )</t>
  </si>
  <si>
    <t>Dönthető falitükör mozgáskorlátozottak részére, felszerelve, 350-1 jelű  ( vagy vele egyenértékű anyagminőségű anyaggal helyettesíthető )</t>
  </si>
  <si>
    <t>Egykaros fali zuhanycsaptelep, sárgarézből, krómozott kivitelben, felszerelve,  Hansgrohe Focus típusú 31965000   ( vagy vele egyenértékű anyagminőségű anyaggal helyettesíthető )</t>
  </si>
  <si>
    <t>Zuhanytartó, felszerelve, Hansgrohe gyártmányú Porter C27521000  ( vagy vele egyenértékű anyagminőségű anyaggal helyettesíthető )</t>
  </si>
  <si>
    <t>Zuhany gégecső, felszerelve, Hansgrohe Croma gyártmányú Isiflex 28276000  ( vagy vele egyenértékű anyagminőségű anyaggal helyettesíthető )</t>
  </si>
  <si>
    <t>Felhajtható zuhanyszék mozgáskorlátozottak részére, felszerelve,  korlátra akasztható THSDA jelű, rozsdamentes acélból   ( vagy vele egyenértékű anyagminőségű anyaggal helyettesíthető )</t>
  </si>
  <si>
    <t>Mozgássérült vízellátási berendezések kiegészítő szerelvényeinek elhelyezése Felhajtható kapaszkodó mozgáskorlátozottak részére, felszerelve,  színterezett acélból, fehér színű TH 600 jelű, 600 mm   ( vagy vele egyenértékű anyagminőségű anyaggal helyettesíthető )</t>
  </si>
  <si>
    <t>Piperepolc felszerelése-zuhanyhoz  ( vagy vele egyenértékű anyagminőségű anyaggal helyettesíthető )</t>
  </si>
  <si>
    <t>Mozgássérült vízellátási berendezések kiegészítő szerelvényeinek elhelyezése Fix kapaszkodó mozgáskorlátozottak részére, 600 mm-es, felszerelve szinterezett acélból,  fehér színű TH 601 jelű, jobbos   ( vagy vele egyenértékű anyagminőségű anyaggal helyettesíthető )</t>
  </si>
  <si>
    <t xml:space="preserve">Folyékonyszappan adagoló és tartó   </t>
  </si>
  <si>
    <t>Papírtörülköző adagoló Rollnis papírtörülköző  ( vagy vele egyenértékű anyagminőségű anyaggal helyettesíthető )</t>
  </si>
  <si>
    <t>Fedeles pedálos szemetes 12l IT 0104  ( vagy vele egyenértékű anyagminőségű anyaggal helyettesíthető )</t>
  </si>
  <si>
    <t>33-000-21.1.1.2.2.1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</si>
  <si>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</si>
  <si>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Falazás és egyéb kőműves munkák  összesen:</t>
  </si>
  <si>
    <t>Vakolási  munkák</t>
  </si>
  <si>
    <t>Vakolási munkák  összesen:</t>
  </si>
  <si>
    <t>Válaszfal építése, égetett agyag-kerámia termékekből, nútféderes elemekből, 100 mm falvastagságban, 500x238x100 mm-es méretű válaszfallapból, falazó, cementes mészhabarcsba falazva POROTHERM 10 N+F válaszfallap, 500x238x100 mm, M 1 (Hf10-mc) falazó, cementes mészhabarcs ( vagy vele egyenértékű anyagminőségű anyaggal helyettesíthető )</t>
  </si>
  <si>
    <t>Oldalfalvakolat készítése, kézi felhordással, zsákos kiszerelésű szárazhabarcsból, sima, normál mész-cement vakolat, 1 cm vastagságban LB-Knauf PRÉMIUM kézi alapvakolat, Cikkszám: 215011 ( vagy vele egyenértékű anyagminőségű anyaggal helyettesíthető )</t>
  </si>
  <si>
    <t xml:space="preserve">Villanyszerelés </t>
  </si>
  <si>
    <t xml:space="preserve">Akadálymentes WC kialakítás villanyszerelési </t>
  </si>
  <si>
    <t xml:space="preserve">munkái </t>
  </si>
  <si>
    <t>Falburkolat készítése beltérben,tégla, beton, vakolt alapfelületen, gres, kőporcelán lappal,20x20 - 40x40 cm közötti lapmérettel flexibilis ragasztó, Flex fugázó  ( vagy vele egyenértékű anyagminőségű anyaggal helyettesíthető )</t>
  </si>
  <si>
    <t>Padlóburkolat készítésebeltérben,tégla, beton, vakolt alapfelületen, gres, kőporcelán lappal,20x20 - 40x40 cm közötti lapmérettel flexibilis ragasztó, Flex fugázó   ( vagy vele egyenértékű anyagminőségű anyaggal helyettesíthető )</t>
  </si>
  <si>
    <t>egyszárnyú, MDF tokkal, kilincs nélkül, 110x210 cm ( vagy vele egyenértékű anyagminőségű anyaggal helyettesíthető )</t>
  </si>
  <si>
    <t xml:space="preserve">Tornaterem  akadálymentes WC kialakítása összesen </t>
  </si>
  <si>
    <t>Akadálymentes táblák  összesen:</t>
  </si>
  <si>
    <t>81-005-4.6.2-0361326</t>
  </si>
  <si>
    <t>81-005-4.6.3-0361330</t>
  </si>
  <si>
    <t>81-005-4.7-0361421</t>
  </si>
  <si>
    <t>81-005-4.9-0361373</t>
  </si>
  <si>
    <t>81-005-4.9-0361374</t>
  </si>
  <si>
    <t>81-005-1.5.1.4.1.2-0316005</t>
  </si>
  <si>
    <t>82-001-7.5.2-0121544</t>
  </si>
  <si>
    <t>82-001-7.5.2-0121550</t>
  </si>
  <si>
    <t>81-004-1.5.1.1.2.1.6-0337185</t>
  </si>
  <si>
    <t>81-004-1.5.1.1.2.1.6-0337290</t>
  </si>
  <si>
    <t>81-004-1.5.1.1.2.2.6-0337287</t>
  </si>
  <si>
    <t>81-004-1.5.1.1.2.3.6-0337111</t>
  </si>
  <si>
    <t>81-004-1.5.1.1.2.1.6-0337263</t>
  </si>
  <si>
    <t>81-004-1.5.1.1.2.1.5-0337174</t>
  </si>
  <si>
    <t>81-004-1.5.1.1.2.2.5-0337024</t>
  </si>
  <si>
    <t>81-004-1.5.1.1.2.1.5-0337041</t>
  </si>
  <si>
    <t>81-004-1.5.1.1.2.1.5-0337076</t>
  </si>
  <si>
    <t>81-004-1.5.1.1.1.1.5-0337394</t>
  </si>
  <si>
    <t>81-004-1.5.1.1.1.1.4-0337393</t>
  </si>
  <si>
    <t>82-001-7.4.1-0401024</t>
  </si>
  <si>
    <t>82-001-7.4.2-0121493</t>
  </si>
  <si>
    <t>80-001-1.4.1.1.1-0125226</t>
  </si>
  <si>
    <t>80-001-1.4.1.1.1-0125227</t>
  </si>
  <si>
    <t>Fűtési, HMV, HHV vezetékek szigetelése (ívek, idomok, szerelvények szigetelése és burkolás nélkül), szintetikus gumi alapú kaucsuk csőhéjjal csupasz kivitelben, ragasztással, öntapadó ragasztó szalag lezárással, NÁ 108 mm csőátmérőig, Armacell HT/Armaflex csőhéj, falvastagság: 13 mm, külső csőátmérő 35 mm, R: HT-35/13</t>
  </si>
  <si>
    <t>82-008-3.1.4.1.1-0125675</t>
  </si>
  <si>
    <t>82-008-3.1.5.1-0125176</t>
  </si>
  <si>
    <t>82-013-11.5-0340009</t>
  </si>
  <si>
    <t>82-000-4.2.1.1</t>
  </si>
  <si>
    <t>81-000-1.1.1</t>
  </si>
  <si>
    <t>82-000-4.2.5.2</t>
  </si>
  <si>
    <t>75., 81.,82.</t>
  </si>
  <si>
    <t>Épületgépészeti vezetékek és berendezések szerelése összesen  (HUF)</t>
  </si>
  <si>
    <t>75.,81.,82.</t>
  </si>
  <si>
    <t xml:space="preserve">Épületgépészeti vezetékek  és berendezések szerelése  I. </t>
  </si>
  <si>
    <t xml:space="preserve">Épületgépészeti vezetékek  és berendezések szerelése  II. </t>
  </si>
  <si>
    <t>80.,81.,82.</t>
  </si>
  <si>
    <t>71-001-1.4.1-0110230</t>
  </si>
  <si>
    <t>71-004-6.2-0151467</t>
  </si>
  <si>
    <t>71-002-1.1-0224414</t>
  </si>
  <si>
    <t>71-002-21.1-0217133</t>
  </si>
  <si>
    <t>71-002-1.1.1.1.1</t>
  </si>
  <si>
    <t>71-002-1.1.1.1.2</t>
  </si>
  <si>
    <t>71-002-21.1-0217191</t>
  </si>
  <si>
    <t xml:space="preserve">Gépészet II. összesen : </t>
  </si>
  <si>
    <t xml:space="preserve">Épületgépészetet kiegészítő villamos munkák </t>
  </si>
  <si>
    <t xml:space="preserve">Villamos munkák összesen: </t>
  </si>
  <si>
    <t xml:space="preserve">Épületgépészet  összesen ( I., II., villamos munkák) </t>
  </si>
  <si>
    <t>Anyag</t>
  </si>
  <si>
    <t>Díj</t>
  </si>
  <si>
    <t xml:space="preserve">Gépészeti munkák </t>
  </si>
  <si>
    <t xml:space="preserve"> Kelt:      2018 év..03...hó.26..nap   </t>
  </si>
  <si>
    <t xml:space="preserve">Készült:   2018. 03.26.                                                                 </t>
  </si>
  <si>
    <t>Közbeszerzési árazatlan költségvetés ( Építőmesteri, gépészet,</t>
  </si>
  <si>
    <t xml:space="preserve">Nyílászárók elhelyezése, előre kihagyott falnyílásba, utólagos elhelyezéssel, tömítéssel, 15 db  (Ajtók és ablakok,) Külső felület  fehér  vagy aranytölgy színben (Régi iskola nyílászárók munkalapon összeadott adat ) </t>
  </si>
  <si>
    <t xml:space="preserve">Nyílászárók elhelyezése, előre kihagyott falnyílásba, utólagos elhelyezéssel, tömítéssel, 42 db  (Ajtók és ablakok,) Külső felület fehér színben   (Tornaterem nyílászárók munkalapon összeadott adat  ) </t>
  </si>
  <si>
    <t>Porcelán mosdó mozgáskorlátozottak részére, rögzítőelemmel,  de csaptelep, leeresztő bűzelzáró nélkül, felszerelve. TH 410-A jelű,  döntőberendezéssel( vagy vele egyenértékű anyagminőségű anyaggal helyettesíthető )</t>
  </si>
  <si>
    <t>Mosdószifon műanyagból (PP), magasságban állítható összekötőcsővel,  lecsavarható búrával, rozettával, 1 1/4"-os menetes csatlakozással, felszerelve,  HL132 jelű, ÖNORM B 2511, EN 411 szerint DN 32x1 1/4" HL132/30( vagy vele egyenértékű anyagminőségű anyaggal helyettesíthető )</t>
  </si>
  <si>
    <t>Egykaros mosdócsaptelep, sárgarézből, krómozott kivitelben, felszerelve,  Hansgrohe-Focus típusú lefolyószelep készlettel Orvosi karral( vagy vele egyenértékű anyagminőségű anyaggal helyettesíthető )</t>
  </si>
  <si>
    <t>Porcelán WC csésze mozgáskorlátozottak részére,  falra szerelhető kivitelben, szerelő kerettel, felszerelve, vízöblítés nélkül TH 460 jelű( vagy vele egyenértékű anyagminőségű anyaggal helyettesíthető )</t>
  </si>
  <si>
    <t>WC ülőke mozgáskorlátozottak részére, felszerelve.  (felszerelési idő a WC csésze munkaidejében) TH 445 jelű( vagy vele egyenértékű anyagminőségű anyaggal helyettesíthető )</t>
  </si>
  <si>
    <t>Dönthető falitükör mozgáskorlátozottak részére, felszerelve, 350-1 jelű( vagy vele egyenértékű anyagminőségű anyaggal helyettesíthető )</t>
  </si>
  <si>
    <t>Mozgássérült vízellátási berendezések kiegészítő szerelvényeinek elhelyezése Felhajtható kapaszkodó mozgáskorlátozottak részére, felszerelve,  színterezett acélból, fehér színű TH 600 jelű, 600 mm( vagy vele egyenértékű anyagminőségű anyaggal helyettesíthető )</t>
  </si>
  <si>
    <t>Mozgássérült vízellátási berendezések kiegészítő szerelvényeinek elhelyezése Fix kapaszkodó mozgáskorlátozottak részére, 600 mm-es, felszerelve szinterezett acélból,  fehér színű TH 601 jelű, jobbos( vagy vele egyenértékű anyagminőségű anyaggal helyettesíthető )</t>
  </si>
  <si>
    <t>Papírtörülköző adagoló, rollnis papírtörülköző</t>
  </si>
  <si>
    <t>Fedeles pedálos szemetes 12l -es</t>
  </si>
  <si>
    <t>Könnyűszerkezetes fal építése ( faváz  15/15 cm + kívül-belül OSB lapburkolat + belül 15 cm vastag szálas hőszigetelés +fólia)( vagy vele egyenértékű anyagminőségű anyaggal helyettesíthető )</t>
  </si>
  <si>
    <t>Oldalfalvakolat készítése, kézi felhordással, zsákos kiszerelésű szárazhabarcsból, sima, normál mész-cement vakolat, 1 cm vastagságban LB-Knauf PRÉMIUM kézi alapvakolat, Cikkszám: 215011( vagy vele egyenértékű anyagminőségű anyaggal helyettesíthető )</t>
  </si>
  <si>
    <t>Falburkolat készítése beltérben,tégla, beton, vakolt alapfelületen, gres, kőporcelán lappal,20x20 - 40x40 cm közötti lapmérettel flexibilis ragasztó, Flex fugázó,( vagy vele egyenértékű anyagminőségű anyaggal helyettesíthető )</t>
  </si>
  <si>
    <t>Padlóburkolat készítésebeltérben,tégla, beton, vakolt alapfelületen, gres, kőporcelán lappal,20x20 - 40x40 cm közötti lapmérettel flexibilis ragasztó, Flex fugázó,( vagy vele egyenértékű anyagminőségű anyaggal helyettesíthető )</t>
  </si>
  <si>
    <t>egyszárnyú, MDF tokkal, kilincs nélkül, 110x210 cm( vagy vele egyenértékű anyagminőségű anyaggal helyettesíthető )</t>
  </si>
  <si>
    <t>90 x  110 cm( vagy vele egyenértékű anyagminőségű anyaggal helyettesíthető )</t>
  </si>
  <si>
    <r>
      <t>profil, u=1,0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K, mérete:  120 x 150 cm( vagy vele egyenértékű anyagminőségű anyaggal helyettesíthető )</t>
    </r>
  </si>
  <si>
    <t>Padlófűtési rendszermodulok, osztó-gyűjtő egységek 6-9 fűtőkörig, KE KELIT ULTRA PE-RT ipari felületfűtés osztó 5/4", 8 körös, KU590, Csz.: 7960350( vagy vele egyenértékű anyagminőségű anyaggal helyettesíthető )</t>
  </si>
  <si>
    <t>Padlófűtési rendszermodulok, osztó-gyűjtő egységek 10-12 fűtőkörig, KE KELIT ULTRA PE-RT ipari felületfűtés osztó 5/4", 12 körös, KU590, Csz.: 7960550( vagy vele egyenértékű anyagminőségű anyaggal helyettesíthető )</t>
  </si>
  <si>
    <t>Padlófűtési rendszermodulok, osztó-gyűjtő egységek tartozékai, KE KELIT KELOX euro-csavarkötés, 16x3/4", KM220, Csz.: 7701090( vagy vele egyenértékű anyagminőségű anyaggal helyettesíthető )</t>
  </si>
  <si>
    <t>Padlófűtési rendszermodulok, falba süllyeszthető vagy falsík elé építhető  horganyzott acéllemez szekrények, KE KELIT KELOX Ultrax univerzális osztó-gyűjtő szekrény, ajtóval, 7-9 körös, 800mm, KMU577K, Csz.: 9000730( vagy vele egyenértékű anyagminőségű anyaggal helyettesíthető )</t>
  </si>
  <si>
    <t>Padlófűtési rendszermodulok, falba süllyeszthető vagy falsík elé építhető  horganyzott acéllemez szekrények, KE KELIT KELOX Ultrax univerzális osztó-gyűjtő szekrény, ajtóval, 10-12 körös, 1000mm, KMU577K, Csz.: 9000830( vagy vele egyenértékű anyagminőségű anyaggal helyettesíthető )</t>
  </si>
  <si>
    <t>Padlófűtés, Ötrétegű cső szerelése, 16x2,0; 17x2,0; 18x2,0; 20x2,0 (PE-X/Al/PE-X) anyagból, alumínium betétes, oxigéndiffúzió mentes csőből, raszterhálós védőfóliára fektetve, csőrögzítő tüskével rögzítve, szakaszos nyomáspróbával, 30 mm vastag aljzatszigetelő réteg kialakításával, osztás: 0,15 m, VALSIR Mixal többrétegű PE-Xb/Al 0,2/PE cső tekercsben, 10 bar, 95 ℃, 16x2 Rendelési kód: VS100138( vagy vele egyenértékű anyagminőségű anyaggal helyettesíthető )</t>
  </si>
  <si>
    <t>Kétoldalon menetes vagy roppantógyűrűs szerelvény elhelyezése, külső vagy belső menettel, illetve hollandival csatlakoztatva DN 32 gömbcsap, víz- és gázfőcsap, HERZ gömbcsap MODUL, műanyag elzárókarral, nikkelezett, PTFE és NBR tömítéssel, -10℃-110℃, víz 0℃-110℃, 5/4" bb. kék, hőmérővel, Csz.: 1220164( vagy vele egyenértékű anyagminőségű anyaggal helyettesíthető )</t>
  </si>
  <si>
    <t>Kétoldalon menetes vagy roppantógyűrűs szerelvény elhelyezése, külső vagy belső menettel, illetve hollandival csatlakoztatva DN 32 gömbcsap, víz- és gázfőcsap, HERZ gömbcsap MODUL, műanyag elzárókarral, nikkelezett, PTFE és NBR tömítéssel, -10℃-110℃, víz 0℃-110℃, 5/4" bb. piros, hőmérővel, Csz.: 1220174( vagy vele egyenértékű anyagminőségű anyaggal helyettesíthető )</t>
  </si>
  <si>
    <t>Fűtési vezeték, Horganyzott szénacélcső szerelése, préselt csőkötésekkel, cső elhelyezése csőidomok nélkül, szakaszos nyomáspróbával, csőidomok és szerelvények elhelyezése, egy préselt kötéssel csatlakozó idomok, DN 12 - DN 50, DN 32, GEBERIT Mapress szénacél KM egyenes csatlakozó idom, d35-5/4", Cikkszám: 21709( vagy vele egyenértékű anyagminőségű anyaggal helyettesíthető )</t>
  </si>
  <si>
    <t>Fűtési vezeték, Horganyzott szénacélcső szerelése, préselt csőkötésekkel, cső elhelyezése csőidomok nélkül, szakaszos nyomáspróbával, csőidomok és szerelvények elhelyezése, egy préselt kötéssel csatlakozó idomok, DN 12 - DN 50, DN 32, GEBERIT Mapress szénacél 90°-os KB ív, d35, Cikkszám: 23306( vagy vele egyenértékű anyagminőségű anyaggal helyettesíthető )</t>
  </si>
  <si>
    <t>Fűtési vezeték, Horganyzott szénacélcső szerelése, préselt csőkötésekkel, cső elhelyezése csőidomok nélkül, szakaszos nyomáspróbával, csőidomok és szerelvények elhelyezése, két préselt kötéssel csatlakozó idomok, DN 12 - DN 50, DN 32, GEBERIT Mapress szénacél 90°-os BB ív, d35, Cikkszám: 23106( vagy vele egyenértékű anyagminőségű anyaggal helyettesíthető )</t>
  </si>
  <si>
    <t>Fűtési vezeték, Horganyzott szénacélcső szerelése, préselt csőkötésekkel, cső elhelyezése csőidomok nélkül, szakaszos nyomáspróbával, csőidomok és szerelvények elhelyezése, három préselt kötéssel csatlakozó idomok, DN 12 - DN 50, DN 32, GEBERIT Mapress szénacél szűkített "T"-idom, d35-28-35, Cikkszám: 21215( vagy vele egyenértékű anyagminőségű anyaggal helyettesíthető )</t>
  </si>
  <si>
    <t>Fűtési vezeték, Horganyzott szénacélcső szerelése, préselt csőkötésekkel, cső elhelyezése csőidomok nélkül, szakaszos nyomáspróbával, csőidomok és szerelvények elhelyezése, egy préselt kötéssel csatlakozó idomok, DN 12 - DN 50, DN 32, GEBERIT Mapress szénacél szűkítő, d35-28, Cikkszám: 22313( vagy vele egyenértékű anyagminőségű anyaggal helyettesíthető )</t>
  </si>
  <si>
    <t>Fűtési vezeték, Horganyzott szénacélcső szerelése, préselt csőkötésekkel, cső elhelyezése csőidomok nélkül, szakaszos nyomáspróbával, csőidomok és szerelvények elhelyezése, egy préselt kötéssel csatlakozó idomok, DN 12 - DN 50, DN 25, GEBERIT Mapress szénacél KM csatlakozó könyök, d28-1", Cikkszám: 21610( vagy vele egyenértékű anyagminőségű anyaggal helyettesíthető )</t>
  </si>
  <si>
    <t>Fűtési vezeték, Horganyzott szénacélcső szerelése, préselt csőkötésekkel, cső elhelyezése csőidomok nélkül, szakaszos nyomáspróbával, csőidomok és szerelvények elhelyezése, két préselt kötéssel csatlakozó idomok, DN 12 - DN 50, DN 25, GEBERIT Mapress szénacél 90°-os BB ív, d28, Cikkszám: 20105( vagy vele egyenértékű anyagminőségű anyaggal helyettesíthető )</t>
  </si>
  <si>
    <t>Fűtési vezeték, Horganyzott szénacélcső szerelése, préselt csőkötésekkel, cső elhelyezése csőidomok nélkül, szakaszos nyomáspróbával, csőidomok és szerelvények elhelyezése, egy préselt kötéssel csatlakozó idomok, DN 12 - DN 50, DN 25, GEBERIT Mapress szénacél 90°-os KB ív, d28, Cikkszám: 20305( vagy vele egyenértékű anyagminőségű anyaggal helyettesíthető )</t>
  </si>
  <si>
    <t>Fűtési vezeték, Horganyzott szénacélcső szerelése, préselt csőkötésekkel, cső elhelyezése csőidomok nélkül, szakaszos nyomáspróbával, csőidomok és szerelvények elhelyezése, egy préselt kötéssel csatlakozó idomok, DN 12 - DN 50, DN 25, GEBERIT Mapress szénacél 45°-os KB ív, d28, Cikkszám: 20705( vagy vele egyenértékű anyagminőségű anyaggal helyettesíthető )</t>
  </si>
  <si>
    <t>Fűtési vezeték, Horganyzott szénacélcső szerelése, préselt csőkötésekkel, cső elhelyezése csőidomok nélkül, szakaszos nyomáspróbával, szabadon, horonyba vagy padlócsatornába, DN 12 - DN 50, DN 32, GEBERIT Mapress szénacél kívül horganyzott cső, d35x1,5, Cikkszám: 29256( vagy vele egyenértékű anyagminőségű anyaggal helyettesíthető )</t>
  </si>
  <si>
    <t>Fűtési vezeték, Horganyzott szénacélcső szerelése, préselt csőkötésekkel, cső elhelyezése csőidomok nélkül, szakaszos nyomáspróbával, szabadon, horonyba vagy padlócsatornába, DN 12 - DN 50, DN 25, GEBERIT Mapress szénacél kívül horganyzott cső, d28x1,5, Cikkszám: 29255( vagy vele egyenértékű anyagminőségű anyaggal helyettesíthető )</t>
  </si>
  <si>
    <t>Kétoldalon menetes vagy roppantógyűrűs szerelvény elhelyezése, külső vagy belső menettel, illetve hollandival csatlakoztatva DN 25 szelepek, csappantyúk (szabályzó, folytó-elzáró, beavatkozó), COMAP 751 strangszabályozó szelep, 2 db beépített mérő csonkkal, Kvs=0,17-8,52, 1", Cikkszám: 751408( vagy vele egyenértékű anyagminőségű anyaggal helyettesíthető )</t>
  </si>
  <si>
    <t>Kétoldalon menetes vagy roppantógyűrűs szerelvény elhelyezése, külső vagy belső menettel, illetve hollandival csatlakoztatva DN 25 gömbcsap, víz- és gázfőcsap, HERZ gömbcsap elzárókarral MODUL, cafnival, nikkelezett, PTFE és NBR tömítéssel, -10℃-110℃, víz 0℃-110℃, 1" kb. menettel, Csz.: 1221103( vagy vele egyenértékű anyagminőségű anyaggal helyettesíthető )</t>
  </si>
  <si>
    <t>Fűtési, HMV, HHV vezetékek szigetelése (ívek, idomok, szerelvények szigetelése és burkolás nélkül), szintetikus gumi alapú kaucsuk csőhéjjal csupasz kivitelben, ragasztással, öntapadó ragasztó szalag lezárással, NÁ 108 mm csőátmérőig, Armacell HT/Armaflex csőhéj, falvastagság: 13 mm, külső csőátmérő 28 mm, R: HT-28/13( vagy vele egyenértékű anyagminőségű anyaggal helyettesíthető )</t>
  </si>
  <si>
    <t>Fűtés-, klíma-, hűtéstechnika nedvestengelyű nagyhatásfokú szabályozott szivattyú, menetes vagy karimás kötéssel, egyes szivattyúk, DN 15-25, Wilo-Stratos PICO 25/1-4 nedvestengelyű nagy hatásfokú keringető szivattyú, DN 25, menetes csatl., A-energiaoszt.,  PN10, 1~230V, IP44, +2...+110°C, C:4132462( vagy vele egyenértékű anyagminőségű anyaggal helyettesíthető )</t>
  </si>
  <si>
    <t>Fűtés-, klíma-, hűtéstechnika nedvestengelyű szivattyúk szerviztartozékai, csavarzatok, Wilo-DN 25 csavarzat sárgarézből, C:112047195( vagy vele egyenértékű anyagminőségű anyaggal helyettesíthető )</t>
  </si>
  <si>
    <t>Elektromos kapcsoló-berendezések elhelyezése, elektromos bekötés nélkül, hőmérséklet kapcsoló (szobatermosztát), Honeywell DT90 ECO Digitális szobatermosztát, SPDT relé, ECO gomb, DT90E1012( vagy vele egyenértékű anyagminőségű anyaggal helyettesíthető )</t>
  </si>
  <si>
    <t>Gáz- és fűtésszerelési berendezési tárgyak leszerelése, fűtésszerelési berendezési tárgyak kazánok 60 kW-ig( vagy vele egyenértékű anyagminőségű anyaggal helyettesíthető )</t>
  </si>
  <si>
    <t>Csővezetékek bontása, horganyzott vagy fekete acélcsövek tartószerkezetről, vagy padlócsatornából lángvágással, deponálással, DN 50 méretig( vagy vele egyenértékű anyagminőségű anyaggal helyettesíthető )</t>
  </si>
  <si>
    <t>Gáz- és fűtésszerelési berendezési tárgyak leszerelése, fűtésszerelési berendezési tárgyak öntöttvas tagos radiátor, 11-20 tag között teljes szétszereléssel( vagy vele egyenértékű anyagminőségű anyaggal helyettesíthető )</t>
  </si>
  <si>
    <t>Fűtési, HMV, HHV vezetékek szigetelése (ívek, idomok, szerelvények szigetelése és burkolás nélkül), szintetikus gumi alapú kaucsuk csőhéjjal csupasz kivitelben, ragasztással, öntapadó ragasztó szalag lezárással, NÁ 108 mm csőátmérőig, Armacell HT/Armaflex csőhéj, falvastagság: 13 mm, külső csőátmérő 35 mm, R: HT-35/13( vagy vele egyenértékű anyagminőségű anyaggal helyettesíthető )</t>
  </si>
  <si>
    <t>Merev, simafalú műanyag védőcső elhelyezése, elágazó dobozokkal, előre elkészített tartószerkezetre szerelve,  kemény műanyag gégecsőből, Névleges méret: 9-25 mm, HYDRO-THERM beltéri műanyag gégecső, szürke, 25 mm, Kód: GPVC25O( vagy vele egyenértékű anyagminőségű anyaggal helyettesíthető )</t>
  </si>
  <si>
    <t>Tartó és egyéb szerkezetek elhelyezése, műanyag bilincs tartóra vagy faliékbe, LEGRAND csőbilincs 25 bepattintható műanyag (Kat.szám:031372)( vagy vele egyenértékű anyagminőségű anyaggal helyettesíthető )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</si>
  <si>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mm², PannonCom-Kábel H05VV-F 3x1,5 sodrott (300/500V) MTK kábel Csz: H05VVF315( vagy vele egyenértékű anyagminőségű anyaggal helyettesíthető )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</si>
  <si>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mm², PannonCom-Kábel H05VV-F 300/500V műanyag tömlő vezeték 5x2,5 mm², hajlékony rézvezetővel (MT)( vagy vele egyenértékű anyagminőségű anyaggal helyettesíthető )</t>
  </si>
  <si>
    <t>PVC köpenyes réz kábel rézszövet árnyékolással 2x0,75; VDE 0812; 62 kg/km( vagy vele egyenértékű anyagminőségű anyaggal helyettesíthető )</t>
  </si>
  <si>
    <t>PVC köpenyes réz kábel rézszövet árnyékolással 3x0,75; VDE 0812; 73 kg/km( vagy vele egyenértékű anyagminőségű anyaggal helyettesíthető )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</si>
  <si>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mm², PannonCom-Kábel A05VV-F 300/500V műanyag tömlő vezeték 7x   1 mm², hajlékony rézvezetővel( vagy vele egyenértékű anyagminőségű anyaggal helyettesíthető )</t>
  </si>
  <si>
    <t xml:space="preserve">A beépítendő anyagok minden tételben vele egyenértékű </t>
  </si>
  <si>
    <t>anyagminőségű termékkel helyettesíthető !</t>
  </si>
  <si>
    <r>
      <rPr>
        <b/>
        <sz val="14"/>
        <color indexed="8"/>
        <rFont val="Times New Roman"/>
        <family val="1"/>
      </rPr>
      <t>Régi iskolaépület akadálymentes WC kialakítása</t>
    </r>
    <r>
      <rPr>
        <sz val="11"/>
        <color theme="1"/>
        <rFont val="Calibri"/>
        <family val="2"/>
      </rPr>
      <t xml:space="preserve"> </t>
    </r>
  </si>
  <si>
    <t xml:space="preserve">Tornaterem  akadálymentes WC kialakítása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</si>
</sst>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Times New Roman CE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10" fontId="4" fillId="0" borderId="11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0" fontId="2" fillId="0" borderId="0" xfId="0" applyNumberFormat="1" applyFont="1" applyAlignment="1">
      <alignment vertical="top" wrapText="1"/>
    </xf>
    <xf numFmtId="0" fontId="55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right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right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11" fillId="0" borderId="0" xfId="0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55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5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5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3" fontId="4" fillId="0" borderId="0" xfId="0" applyNumberFormat="1" applyFont="1" applyAlignment="1">
      <alignment vertical="top" wrapText="1"/>
    </xf>
    <xf numFmtId="0" fontId="13" fillId="33" borderId="18" xfId="0" applyFont="1" applyFill="1" applyBorder="1" applyAlignment="1" applyProtection="1">
      <alignment horizontal="left" vertical="top" wrapText="1"/>
      <protection/>
    </xf>
    <xf numFmtId="0" fontId="13" fillId="33" borderId="18" xfId="0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3" fillId="0" borderId="19" xfId="0" applyFont="1" applyFill="1" applyBorder="1" applyAlignment="1" applyProtection="1">
      <alignment vertical="top" wrapText="1"/>
      <protection/>
    </xf>
    <xf numFmtId="0" fontId="59" fillId="0" borderId="0" xfId="0" applyFont="1" applyAlignment="1">
      <alignment/>
    </xf>
    <xf numFmtId="0" fontId="15" fillId="0" borderId="19" xfId="0" applyFont="1" applyFill="1" applyBorder="1" applyAlignment="1" applyProtection="1">
      <alignment vertical="top" wrapText="1"/>
      <protection/>
    </xf>
    <xf numFmtId="0" fontId="13" fillId="0" borderId="19" xfId="0" applyFont="1" applyFill="1" applyBorder="1" applyAlignment="1" applyProtection="1">
      <alignment vertical="top" wrapText="1"/>
      <protection/>
    </xf>
    <xf numFmtId="0" fontId="13" fillId="33" borderId="18" xfId="0" applyFont="1" applyFill="1" applyBorder="1" applyAlignment="1" applyProtection="1">
      <alignment horizontal="left" vertical="top" wrapText="1"/>
      <protection/>
    </xf>
    <xf numFmtId="0" fontId="13" fillId="33" borderId="18" xfId="0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61" fillId="0" borderId="0" xfId="0" applyFont="1" applyAlignment="1">
      <alignment wrapText="1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11.8515625" style="10" customWidth="1"/>
    <col min="4" max="4" width="20.57421875" style="10" customWidth="1"/>
    <col min="5" max="16384" width="9.140625" style="10" customWidth="1"/>
  </cols>
  <sheetData>
    <row r="1" spans="1:4" s="14" customFormat="1" ht="15.75">
      <c r="A1" s="79"/>
      <c r="B1" s="79"/>
      <c r="C1" s="79"/>
      <c r="D1" s="79"/>
    </row>
    <row r="2" spans="1:4" ht="15.75">
      <c r="A2" s="80"/>
      <c r="B2" s="80"/>
      <c r="C2" s="80"/>
      <c r="D2" s="80"/>
    </row>
    <row r="3" spans="1:4" ht="15.75">
      <c r="A3" s="79" t="s">
        <v>128</v>
      </c>
      <c r="B3" s="80"/>
      <c r="C3" s="80"/>
      <c r="D3" s="80"/>
    </row>
    <row r="4" spans="1:4" s="14" customFormat="1" ht="15.75">
      <c r="A4" s="79" t="s">
        <v>132</v>
      </c>
      <c r="B4" s="79"/>
      <c r="C4" s="79"/>
      <c r="D4" s="79"/>
    </row>
    <row r="5" spans="1:4" ht="15.75">
      <c r="A5" s="80"/>
      <c r="B5" s="80"/>
      <c r="C5" s="80"/>
      <c r="D5" s="80"/>
    </row>
    <row r="6" spans="1:4" ht="15.75">
      <c r="A6" s="80" t="s">
        <v>325</v>
      </c>
      <c r="B6" s="80"/>
      <c r="C6" s="80"/>
      <c r="D6" s="80"/>
    </row>
    <row r="7" spans="1:4" ht="15.75">
      <c r="A7" s="80" t="s">
        <v>129</v>
      </c>
      <c r="B7" s="80"/>
      <c r="C7" s="80"/>
      <c r="D7" s="80"/>
    </row>
    <row r="9" spans="1:3" ht="15.75">
      <c r="A9" s="10" t="s">
        <v>130</v>
      </c>
      <c r="C9" s="10" t="s">
        <v>75</v>
      </c>
    </row>
    <row r="11" spans="1:3" ht="15.75">
      <c r="A11" s="10" t="s">
        <v>131</v>
      </c>
      <c r="C11" s="10" t="s">
        <v>75</v>
      </c>
    </row>
    <row r="12" spans="1:3" ht="15.75">
      <c r="A12" s="10" t="s">
        <v>109</v>
      </c>
      <c r="C12" s="10" t="s">
        <v>323</v>
      </c>
    </row>
    <row r="13" ht="15.75">
      <c r="A13" s="10" t="s">
        <v>75</v>
      </c>
    </row>
    <row r="15" ht="15.75">
      <c r="A15" s="10" t="s">
        <v>381</v>
      </c>
    </row>
    <row r="16" ht="15.75">
      <c r="A16" s="10" t="s">
        <v>382</v>
      </c>
    </row>
    <row r="17" ht="15.75">
      <c r="A17" s="10" t="s">
        <v>75</v>
      </c>
    </row>
    <row r="18" ht="15.75">
      <c r="A18" s="10" t="s">
        <v>76</v>
      </c>
    </row>
    <row r="19" ht="15.75">
      <c r="A19" s="10" t="s">
        <v>88</v>
      </c>
    </row>
    <row r="20" ht="15.75">
      <c r="A20" s="10" t="s">
        <v>110</v>
      </c>
    </row>
    <row r="21" ht="15.75">
      <c r="A21" s="10" t="s">
        <v>77</v>
      </c>
    </row>
    <row r="22" ht="15.75">
      <c r="A22" s="10" t="s">
        <v>324</v>
      </c>
    </row>
    <row r="23" ht="15.75">
      <c r="A23" s="10" t="s">
        <v>77</v>
      </c>
    </row>
    <row r="25" spans="1:4" ht="15.75">
      <c r="A25" s="82" t="s">
        <v>78</v>
      </c>
      <c r="B25" s="82"/>
      <c r="C25" s="82"/>
      <c r="D25" s="82"/>
    </row>
    <row r="26" spans="1:4" ht="15.75">
      <c r="A26" s="15" t="s">
        <v>79</v>
      </c>
      <c r="B26" s="15"/>
      <c r="C26" s="18" t="s">
        <v>80</v>
      </c>
      <c r="D26" s="18" t="s">
        <v>81</v>
      </c>
    </row>
    <row r="27" spans="1:4" ht="15.75">
      <c r="A27" s="15" t="s">
        <v>82</v>
      </c>
      <c r="B27" s="15"/>
      <c r="C27" s="15">
        <f>ROUND(SUM(Összesítő!B2:B16),0)</f>
        <v>0</v>
      </c>
      <c r="D27" s="15">
        <f>ROUND(SUM(Összesítő!C2:C16),0)</f>
        <v>0</v>
      </c>
    </row>
    <row r="28" spans="1:4" ht="15.75">
      <c r="A28" s="15" t="s">
        <v>83</v>
      </c>
      <c r="B28" s="15"/>
      <c r="C28" s="15">
        <f>ROUND(C27,0)</f>
        <v>0</v>
      </c>
      <c r="D28" s="15">
        <f>ROUND(D27,0)</f>
        <v>0</v>
      </c>
    </row>
    <row r="29" spans="1:4" ht="15.75">
      <c r="A29" s="10" t="s">
        <v>84</v>
      </c>
      <c r="C29" s="77">
        <f>ROUND(C28+D28,0)</f>
        <v>0</v>
      </c>
      <c r="D29" s="77"/>
    </row>
    <row r="30" spans="1:4" ht="15.75">
      <c r="A30" s="15" t="s">
        <v>85</v>
      </c>
      <c r="B30" s="16">
        <v>0.27</v>
      </c>
      <c r="C30" s="78">
        <f>ROUND(C29*B30,0)</f>
        <v>0</v>
      </c>
      <c r="D30" s="78"/>
    </row>
    <row r="31" spans="1:4" ht="15.75">
      <c r="A31" s="15" t="s">
        <v>86</v>
      </c>
      <c r="B31" s="15"/>
      <c r="C31" s="81">
        <f>ROUND(C29+C30,0)</f>
        <v>0</v>
      </c>
      <c r="D31" s="81"/>
    </row>
    <row r="39" spans="2:3" ht="15.75">
      <c r="B39" s="77" t="s">
        <v>87</v>
      </c>
      <c r="C39" s="77"/>
    </row>
    <row r="41" ht="15.75">
      <c r="A41" s="17"/>
    </row>
    <row r="42" ht="15.75">
      <c r="A42" s="17"/>
    </row>
    <row r="43" ht="15.75">
      <c r="A43" s="17"/>
    </row>
  </sheetData>
  <sheetProtection/>
  <mergeCells count="12">
    <mergeCell ref="C31:D31"/>
    <mergeCell ref="B39:C39"/>
    <mergeCell ref="A5:D5"/>
    <mergeCell ref="A6:D6"/>
    <mergeCell ref="A7:D7"/>
    <mergeCell ref="A25:D25"/>
    <mergeCell ref="C29:D29"/>
    <mergeCell ref="C30:D30"/>
    <mergeCell ref="A1:D1"/>
    <mergeCell ref="A2:D2"/>
    <mergeCell ref="A3:D3"/>
    <mergeCell ref="A4:D4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1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3.5" customHeight="1">
      <c r="A2" s="8">
        <v>1</v>
      </c>
      <c r="B2" s="1" t="s">
        <v>52</v>
      </c>
      <c r="C2" s="2" t="s">
        <v>141</v>
      </c>
      <c r="D2" s="6">
        <v>15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8.75" customHeight="1">
      <c r="A4" s="8">
        <v>2</v>
      </c>
      <c r="B4" s="1" t="s">
        <v>53</v>
      </c>
      <c r="C4" s="2" t="s">
        <v>326</v>
      </c>
      <c r="D4" s="6">
        <v>1</v>
      </c>
      <c r="E4" s="1" t="s">
        <v>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/>
    </row>
    <row r="6" spans="1:9" ht="58.5" customHeight="1">
      <c r="A6" s="8">
        <v>3</v>
      </c>
      <c r="B6" s="1" t="s">
        <v>52</v>
      </c>
      <c r="C6" s="2" t="s">
        <v>140</v>
      </c>
      <c r="D6" s="6">
        <v>42</v>
      </c>
      <c r="E6" s="1" t="s">
        <v>30</v>
      </c>
      <c r="F6" s="6">
        <v>0</v>
      </c>
      <c r="G6" s="6">
        <v>0</v>
      </c>
      <c r="H6" s="6">
        <v>0</v>
      </c>
      <c r="I6" s="6">
        <f>ROUND(D6*G6,0)</f>
        <v>0</v>
      </c>
    </row>
    <row r="7" ht="15.75" customHeight="1">
      <c r="C7" s="2"/>
    </row>
    <row r="8" spans="1:9" ht="81" customHeight="1">
      <c r="A8" s="8">
        <v>4</v>
      </c>
      <c r="B8" s="1" t="s">
        <v>53</v>
      </c>
      <c r="C8" s="2" t="s">
        <v>327</v>
      </c>
      <c r="D8" s="6">
        <v>1</v>
      </c>
      <c r="E8" s="1" t="s">
        <v>7</v>
      </c>
      <c r="F8" s="6">
        <v>0</v>
      </c>
      <c r="G8" s="6">
        <v>0</v>
      </c>
      <c r="I8" s="6">
        <f>ROUND(D8*G8,0)</f>
        <v>0</v>
      </c>
    </row>
    <row r="9" spans="1:9" s="9" customFormat="1" ht="12.75">
      <c r="A9" s="7"/>
      <c r="B9" s="3"/>
      <c r="C9" s="3" t="s">
        <v>13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Asztalosszerkezetek elhelyezése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zoomScalePageLayoutView="0" workbookViewId="0" topLeftCell="A1">
      <selection activeCell="L23" sqref="L23"/>
    </sheetView>
  </sheetViews>
  <sheetFormatPr defaultColWidth="9.140625" defaultRowHeight="15"/>
  <cols>
    <col min="1" max="1" width="3.57421875" style="0" customWidth="1"/>
    <col min="2" max="2" width="8.421875" style="0" customWidth="1"/>
    <col min="3" max="3" width="27.8515625" style="0" customWidth="1"/>
    <col min="4" max="4" width="5.7109375" style="0" customWidth="1"/>
    <col min="5" max="5" width="5.28125" style="0" customWidth="1"/>
    <col min="6" max="6" width="6.8515625" style="0" customWidth="1"/>
    <col min="7" max="7" width="8.00390625" style="0" customWidth="1"/>
    <col min="8" max="8" width="8.28125" style="0" customWidth="1"/>
  </cols>
  <sheetData>
    <row r="1" ht="36" customHeight="1">
      <c r="B1" t="s">
        <v>126</v>
      </c>
    </row>
    <row r="2" spans="1:9" ht="38.25">
      <c r="A2" s="7" t="s">
        <v>3</v>
      </c>
      <c r="B2" s="3" t="s">
        <v>4</v>
      </c>
      <c r="C2" s="3" t="s">
        <v>5</v>
      </c>
      <c r="D2" s="5" t="s">
        <v>6</v>
      </c>
      <c r="E2" s="3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200.25" customHeight="1">
      <c r="A3" s="8">
        <v>1</v>
      </c>
      <c r="B3" s="1" t="s">
        <v>115</v>
      </c>
      <c r="C3" s="19" t="s">
        <v>142</v>
      </c>
      <c r="D3" s="6">
        <v>7</v>
      </c>
      <c r="E3" s="1" t="s">
        <v>30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spans="1:9" ht="15">
      <c r="A4" s="8"/>
      <c r="B4" s="1"/>
      <c r="C4" s="1"/>
      <c r="D4" s="6"/>
      <c r="E4" s="1"/>
      <c r="F4" s="6"/>
      <c r="G4" s="6"/>
      <c r="H4" s="6"/>
      <c r="I4" s="6"/>
    </row>
    <row r="5" spans="1:9" ht="210.75" customHeight="1">
      <c r="A5" s="8">
        <v>2</v>
      </c>
      <c r="B5" s="1" t="s">
        <v>116</v>
      </c>
      <c r="C5" s="19" t="s">
        <v>143</v>
      </c>
      <c r="D5" s="6">
        <v>1</v>
      </c>
      <c r="E5" s="1" t="s">
        <v>30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12.75" customHeight="1">
      <c r="A6" s="8"/>
      <c r="B6" s="1"/>
      <c r="C6" s="2"/>
      <c r="D6" s="6"/>
      <c r="E6" s="1"/>
      <c r="F6" s="6"/>
      <c r="G6" s="6"/>
      <c r="H6" s="6"/>
      <c r="I6" s="6"/>
    </row>
    <row r="7" spans="1:9" ht="196.5" customHeight="1">
      <c r="A7" s="8">
        <v>3</v>
      </c>
      <c r="B7" s="1" t="s">
        <v>117</v>
      </c>
      <c r="C7" s="19" t="s">
        <v>144</v>
      </c>
      <c r="D7" s="6">
        <v>1</v>
      </c>
      <c r="E7" s="1" t="s">
        <v>30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1:9" ht="15">
      <c r="A8" s="8"/>
      <c r="B8" s="1"/>
      <c r="C8" s="2"/>
      <c r="D8" s="6"/>
      <c r="E8" s="1"/>
      <c r="F8" s="6"/>
      <c r="G8" s="6"/>
      <c r="H8" s="6"/>
      <c r="I8" s="6"/>
    </row>
    <row r="9" spans="1:9" ht="199.5" customHeight="1">
      <c r="A9" s="8" t="s">
        <v>112</v>
      </c>
      <c r="B9" s="1" t="s">
        <v>118</v>
      </c>
      <c r="C9" s="19" t="s">
        <v>145</v>
      </c>
      <c r="D9" s="6">
        <v>1</v>
      </c>
      <c r="E9" s="1" t="s">
        <v>30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spans="1:9" ht="10.5" customHeight="1">
      <c r="A10" s="8"/>
      <c r="B10" s="1"/>
      <c r="C10" s="2"/>
      <c r="D10" s="6"/>
      <c r="E10" s="1"/>
      <c r="F10" s="6"/>
      <c r="G10" s="6"/>
      <c r="H10" s="6"/>
      <c r="I10" s="6"/>
    </row>
    <row r="11" spans="1:9" ht="200.25" customHeight="1">
      <c r="A11" s="8">
        <v>4</v>
      </c>
      <c r="B11" s="1" t="s">
        <v>119</v>
      </c>
      <c r="C11" s="19" t="s">
        <v>146</v>
      </c>
      <c r="D11" s="6">
        <v>2</v>
      </c>
      <c r="E11" s="1" t="s">
        <v>30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spans="1:9" ht="10.5" customHeight="1">
      <c r="A12" s="8"/>
      <c r="B12" s="1"/>
      <c r="C12" s="2"/>
      <c r="D12" s="6"/>
      <c r="E12" s="1"/>
      <c r="F12" s="6"/>
      <c r="G12" s="6"/>
      <c r="H12" s="6"/>
      <c r="I12" s="6"/>
    </row>
    <row r="13" spans="1:9" ht="197.25" customHeight="1">
      <c r="A13" s="8" t="s">
        <v>113</v>
      </c>
      <c r="B13" s="1" t="s">
        <v>120</v>
      </c>
      <c r="C13" s="19" t="s">
        <v>147</v>
      </c>
      <c r="D13" s="6">
        <v>1</v>
      </c>
      <c r="E13" s="1" t="s">
        <v>30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spans="1:9" ht="14.25" customHeight="1">
      <c r="A14" s="8"/>
      <c r="B14" s="1"/>
      <c r="C14" s="2"/>
      <c r="D14" s="6"/>
      <c r="E14" s="1"/>
      <c r="F14" s="6"/>
      <c r="G14" s="6"/>
      <c r="H14" s="6"/>
      <c r="I14" s="6"/>
    </row>
    <row r="15" spans="1:9" ht="198.75" customHeight="1">
      <c r="A15" s="8">
        <v>5</v>
      </c>
      <c r="B15" s="1" t="s">
        <v>121</v>
      </c>
      <c r="C15" s="19" t="s">
        <v>148</v>
      </c>
      <c r="D15" s="6">
        <v>1</v>
      </c>
      <c r="E15" s="1" t="s">
        <v>30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spans="1:9" ht="11.25" customHeight="1">
      <c r="A16" s="8"/>
      <c r="B16" s="1"/>
      <c r="C16" s="2"/>
      <c r="D16" s="6"/>
      <c r="E16" s="1"/>
      <c r="F16" s="6"/>
      <c r="G16" s="6"/>
      <c r="H16" s="6"/>
      <c r="I16" s="6"/>
    </row>
    <row r="17" spans="1:9" ht="83.25" customHeight="1">
      <c r="A17" s="8">
        <v>6</v>
      </c>
      <c r="B17" s="1" t="s">
        <v>122</v>
      </c>
      <c r="C17" s="19" t="s">
        <v>149</v>
      </c>
      <c r="D17" s="6">
        <v>1</v>
      </c>
      <c r="E17" s="1" t="s">
        <v>30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spans="1:9" ht="14.25" customHeight="1">
      <c r="A18" s="8"/>
      <c r="B18" s="1"/>
      <c r="C18" s="2"/>
      <c r="D18" s="6"/>
      <c r="E18" s="1"/>
      <c r="F18" s="6"/>
      <c r="G18" s="6"/>
      <c r="H18" s="6"/>
      <c r="I18" s="6"/>
    </row>
    <row r="19" spans="1:9" ht="15">
      <c r="A19" s="7"/>
      <c r="B19" s="3"/>
      <c r="C19" s="3" t="s">
        <v>13</v>
      </c>
      <c r="D19" s="5"/>
      <c r="E19" s="3"/>
      <c r="F19" s="5"/>
      <c r="G19" s="5"/>
      <c r="H19" s="5">
        <f>ROUND(SUM(H3:H17),0)</f>
        <v>0</v>
      </c>
      <c r="I19" s="5">
        <f>ROUND(SUM(I3:I17),0)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zoomScalePageLayoutView="0" workbookViewId="0" topLeftCell="A18">
      <selection activeCell="X19" sqref="X19"/>
    </sheetView>
  </sheetViews>
  <sheetFormatPr defaultColWidth="9.140625" defaultRowHeight="15"/>
  <cols>
    <col min="1" max="1" width="4.421875" style="0" customWidth="1"/>
    <col min="3" max="3" width="29.28125" style="0" customWidth="1"/>
    <col min="4" max="4" width="5.28125" style="0" customWidth="1"/>
    <col min="5" max="5" width="4.140625" style="0" customWidth="1"/>
    <col min="6" max="6" width="8.8515625" style="0" customWidth="1"/>
    <col min="7" max="7" width="7.57421875" style="0" customWidth="1"/>
    <col min="8" max="8" width="8.421875" style="0" customWidth="1"/>
  </cols>
  <sheetData>
    <row r="1" ht="37.5" customHeight="1">
      <c r="B1" t="s">
        <v>127</v>
      </c>
    </row>
    <row r="2" spans="1:9" ht="38.25">
      <c r="A2" s="7" t="s">
        <v>3</v>
      </c>
      <c r="B2" s="3" t="s">
        <v>4</v>
      </c>
      <c r="C2" s="3" t="s">
        <v>5</v>
      </c>
      <c r="D2" s="5" t="s">
        <v>6</v>
      </c>
      <c r="E2" s="3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9" ht="198.75" customHeight="1">
      <c r="A3" s="8">
        <v>1</v>
      </c>
      <c r="B3" s="1" t="s">
        <v>115</v>
      </c>
      <c r="C3" s="19" t="s">
        <v>150</v>
      </c>
      <c r="D3" s="6">
        <v>12</v>
      </c>
      <c r="E3" s="1" t="s">
        <v>30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spans="1:9" ht="15">
      <c r="A4" s="8"/>
      <c r="B4" s="1"/>
      <c r="C4" s="1"/>
      <c r="D4" s="6"/>
      <c r="E4" s="1"/>
      <c r="F4" s="6"/>
      <c r="G4" s="6"/>
      <c r="H4" s="6"/>
      <c r="I4" s="6"/>
    </row>
    <row r="5" spans="1:9" ht="198.75" customHeight="1">
      <c r="A5" s="8" t="s">
        <v>114</v>
      </c>
      <c r="B5" s="1" t="s">
        <v>116</v>
      </c>
      <c r="C5" s="19" t="s">
        <v>151</v>
      </c>
      <c r="D5" s="6">
        <v>2</v>
      </c>
      <c r="E5" s="1" t="s">
        <v>30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15">
      <c r="A6" s="8"/>
      <c r="B6" s="1"/>
      <c r="C6" s="2"/>
      <c r="D6" s="6"/>
      <c r="E6" s="1"/>
      <c r="F6" s="6"/>
      <c r="G6" s="6"/>
      <c r="H6" s="6"/>
      <c r="I6" s="6"/>
    </row>
    <row r="7" spans="1:9" ht="198" customHeight="1">
      <c r="A7" s="8">
        <v>2</v>
      </c>
      <c r="B7" s="1" t="s">
        <v>117</v>
      </c>
      <c r="C7" s="19" t="s">
        <v>152</v>
      </c>
      <c r="D7" s="6">
        <v>23</v>
      </c>
      <c r="E7" s="1" t="s">
        <v>30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1:9" ht="15">
      <c r="A8" s="8"/>
      <c r="B8" s="1"/>
      <c r="C8" s="2"/>
      <c r="D8" s="6"/>
      <c r="E8" s="1"/>
      <c r="F8" s="6"/>
      <c r="G8" s="6"/>
      <c r="H8" s="6"/>
      <c r="I8" s="6"/>
    </row>
    <row r="9" spans="1:9" ht="201.75" customHeight="1">
      <c r="A9" s="8">
        <v>3</v>
      </c>
      <c r="B9" s="1" t="s">
        <v>118</v>
      </c>
      <c r="C9" s="19" t="s">
        <v>153</v>
      </c>
      <c r="D9" s="6">
        <v>2</v>
      </c>
      <c r="E9" s="1" t="s">
        <v>30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spans="1:9" ht="15">
      <c r="A10" s="8"/>
      <c r="B10" s="1"/>
      <c r="C10" s="2"/>
      <c r="D10" s="6"/>
      <c r="E10" s="1"/>
      <c r="F10" s="6"/>
      <c r="G10" s="6"/>
      <c r="H10" s="6"/>
      <c r="I10" s="6"/>
    </row>
    <row r="11" spans="1:9" ht="198" customHeight="1">
      <c r="A11" s="8">
        <v>4</v>
      </c>
      <c r="B11" s="1" t="s">
        <v>119</v>
      </c>
      <c r="C11" s="19" t="s">
        <v>154</v>
      </c>
      <c r="D11" s="6">
        <v>1</v>
      </c>
      <c r="E11" s="1" t="s">
        <v>30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spans="1:9" ht="15">
      <c r="A12" s="8"/>
      <c r="B12" s="1"/>
      <c r="C12" s="2"/>
      <c r="D12" s="6"/>
      <c r="E12" s="1"/>
      <c r="F12" s="6"/>
      <c r="G12" s="6"/>
      <c r="H12" s="6"/>
      <c r="I12" s="6"/>
    </row>
    <row r="13" spans="1:9" ht="202.5" customHeight="1">
      <c r="A13" s="8">
        <v>5</v>
      </c>
      <c r="B13" s="1" t="s">
        <v>120</v>
      </c>
      <c r="C13" s="19" t="s">
        <v>147</v>
      </c>
      <c r="D13" s="6">
        <v>1</v>
      </c>
      <c r="E13" s="1" t="s">
        <v>30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spans="1:9" ht="15">
      <c r="A14" s="8"/>
      <c r="B14" s="1"/>
      <c r="C14" s="2"/>
      <c r="D14" s="6"/>
      <c r="E14" s="1"/>
      <c r="F14" s="6"/>
      <c r="G14" s="6"/>
      <c r="H14" s="6"/>
      <c r="I14" s="6"/>
    </row>
    <row r="15" spans="1:9" ht="204.75" customHeight="1">
      <c r="A15" s="8">
        <v>5</v>
      </c>
      <c r="B15" s="1" t="s">
        <v>121</v>
      </c>
      <c r="C15" s="19" t="s">
        <v>155</v>
      </c>
      <c r="D15" s="6">
        <v>1</v>
      </c>
      <c r="E15" s="1" t="s">
        <v>30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spans="1:9" ht="16.5" customHeight="1">
      <c r="A16" s="8"/>
      <c r="B16" s="1"/>
      <c r="C16" s="19"/>
      <c r="D16" s="6"/>
      <c r="E16" s="1"/>
      <c r="F16" s="6"/>
      <c r="G16" s="6"/>
      <c r="H16" s="6"/>
      <c r="I16" s="6"/>
    </row>
    <row r="17" spans="1:9" ht="201" customHeight="1">
      <c r="A17" s="8">
        <v>6</v>
      </c>
      <c r="B17" s="1" t="s">
        <v>122</v>
      </c>
      <c r="C17" s="19" t="s">
        <v>156</v>
      </c>
      <c r="D17" s="6">
        <v>1</v>
      </c>
      <c r="E17" s="1" t="s">
        <v>30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spans="1:9" ht="15">
      <c r="A18" s="8"/>
      <c r="B18" s="1"/>
      <c r="C18" s="2"/>
      <c r="D18" s="6"/>
      <c r="E18" s="1"/>
      <c r="F18" s="6"/>
      <c r="G18" s="6"/>
      <c r="H18" s="6"/>
      <c r="I18" s="6"/>
    </row>
    <row r="19" spans="1:9" ht="199.5" customHeight="1">
      <c r="A19" s="8">
        <v>7</v>
      </c>
      <c r="B19" s="1" t="s">
        <v>123</v>
      </c>
      <c r="C19" s="19" t="s">
        <v>157</v>
      </c>
      <c r="D19" s="6">
        <v>2</v>
      </c>
      <c r="E19" s="1" t="s">
        <v>30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0" spans="1:9" ht="15">
      <c r="A20" s="8"/>
      <c r="B20" s="1"/>
      <c r="C20" s="2"/>
      <c r="D20" s="6"/>
      <c r="E20" s="1"/>
      <c r="F20" s="6"/>
      <c r="G20" s="6"/>
      <c r="H20" s="6"/>
      <c r="I20" s="6"/>
    </row>
    <row r="21" spans="1:9" ht="204" customHeight="1">
      <c r="A21" s="8">
        <v>8</v>
      </c>
      <c r="B21" s="1" t="s">
        <v>124</v>
      </c>
      <c r="C21" s="19" t="s">
        <v>158</v>
      </c>
      <c r="D21" s="6">
        <v>2</v>
      </c>
      <c r="E21" s="1" t="s">
        <v>30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2" spans="1:9" ht="12" customHeight="1">
      <c r="A22" s="8"/>
      <c r="B22" s="1"/>
      <c r="C22" s="2"/>
      <c r="D22" s="6"/>
      <c r="E22" s="1"/>
      <c r="F22" s="6"/>
      <c r="G22" s="6"/>
      <c r="H22" s="6"/>
      <c r="I22" s="6"/>
    </row>
    <row r="23" spans="1:9" ht="87.75" customHeight="1">
      <c r="A23" s="8">
        <v>9</v>
      </c>
      <c r="B23" s="1" t="s">
        <v>125</v>
      </c>
      <c r="C23" s="19" t="s">
        <v>149</v>
      </c>
      <c r="D23" s="6">
        <v>1</v>
      </c>
      <c r="E23" s="1" t="s">
        <v>30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4" spans="1:9" ht="15">
      <c r="A24" s="8"/>
      <c r="B24" s="1"/>
      <c r="C24" s="2"/>
      <c r="D24" s="6"/>
      <c r="E24" s="1"/>
      <c r="F24" s="6"/>
      <c r="G24" s="6"/>
      <c r="H24" s="6"/>
      <c r="I24" s="6"/>
    </row>
    <row r="25" spans="1:9" ht="15">
      <c r="A25" s="7"/>
      <c r="B25" s="3"/>
      <c r="C25" s="3" t="s">
        <v>13</v>
      </c>
      <c r="D25" s="5"/>
      <c r="E25" s="3"/>
      <c r="F25" s="5"/>
      <c r="G25" s="5"/>
      <c r="H25" s="5">
        <f>ROUND(SUM(H3:H23),0)</f>
        <v>0</v>
      </c>
      <c r="I25" s="5">
        <f>ROUND(SUM(I3:I23),0)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8">
      <selection activeCell="J43" sqref="J4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3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1" width="11.28125" style="1" customWidth="1"/>
    <col min="12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3" spans="1:9" ht="45" customHeight="1">
      <c r="A3" s="8">
        <v>1</v>
      </c>
      <c r="B3" s="1" t="s">
        <v>55</v>
      </c>
      <c r="C3" s="2" t="s">
        <v>56</v>
      </c>
      <c r="D3" s="6">
        <v>234.27</v>
      </c>
      <c r="E3" s="1" t="s">
        <v>12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ht="69.75" customHeight="1">
      <c r="A5" s="8">
        <v>2</v>
      </c>
      <c r="B5" s="1" t="s">
        <v>57</v>
      </c>
      <c r="C5" s="2" t="s">
        <v>160</v>
      </c>
      <c r="D5" s="6">
        <v>234.27</v>
      </c>
      <c r="E5" s="1" t="s">
        <v>12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82.5" customHeight="1">
      <c r="A7" s="8">
        <v>3</v>
      </c>
      <c r="B7" s="1" t="s">
        <v>58</v>
      </c>
      <c r="C7" s="2" t="s">
        <v>161</v>
      </c>
      <c r="D7" s="6">
        <v>234.27</v>
      </c>
      <c r="E7" s="1" t="s">
        <v>12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47.25" customHeight="1">
      <c r="A9" s="8">
        <v>4</v>
      </c>
      <c r="B9" s="1" t="s">
        <v>59</v>
      </c>
      <c r="C9" s="2" t="s">
        <v>165</v>
      </c>
      <c r="D9" s="6">
        <v>234.27</v>
      </c>
      <c r="E9" s="1" t="s">
        <v>12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54.75" customHeight="1">
      <c r="A11" s="8">
        <v>5</v>
      </c>
      <c r="B11" s="1" t="s">
        <v>60</v>
      </c>
      <c r="C11" s="2" t="s">
        <v>61</v>
      </c>
      <c r="D11" s="6">
        <v>226</v>
      </c>
      <c r="E11" s="1" t="s">
        <v>12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56.25" customHeight="1">
      <c r="A13" s="8">
        <v>6</v>
      </c>
      <c r="B13" s="1" t="s">
        <v>62</v>
      </c>
      <c r="C13" s="2" t="s">
        <v>63</v>
      </c>
      <c r="D13" s="6">
        <v>134</v>
      </c>
      <c r="E13" s="1" t="s">
        <v>12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ht="70.5" customHeight="1">
      <c r="A15" s="8">
        <v>7</v>
      </c>
      <c r="B15" s="1" t="s">
        <v>64</v>
      </c>
      <c r="C15" s="2" t="s">
        <v>159</v>
      </c>
      <c r="D15" s="6">
        <v>234.27</v>
      </c>
      <c r="E15" s="1" t="s">
        <v>12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ht="81" customHeight="1">
      <c r="A17" s="8">
        <v>8</v>
      </c>
      <c r="B17" s="1" t="s">
        <v>65</v>
      </c>
      <c r="C17" s="2" t="s">
        <v>164</v>
      </c>
      <c r="D17" s="6">
        <v>226</v>
      </c>
      <c r="E17" s="1" t="s">
        <v>12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ht="76.5">
      <c r="A19" s="8">
        <v>9</v>
      </c>
      <c r="B19" s="1" t="s">
        <v>66</v>
      </c>
      <c r="C19" s="2" t="s">
        <v>162</v>
      </c>
      <c r="D19" s="6">
        <v>134</v>
      </c>
      <c r="E19" s="1" t="s">
        <v>12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1" spans="1:9" ht="89.25">
      <c r="A21" s="8">
        <v>10</v>
      </c>
      <c r="B21" s="1" t="s">
        <v>67</v>
      </c>
      <c r="C21" s="2" t="s">
        <v>163</v>
      </c>
      <c r="D21" s="6">
        <v>120.62</v>
      </c>
      <c r="E21" s="1" t="s">
        <v>35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3" spans="1:9" ht="96.75" customHeight="1">
      <c r="A23" s="8">
        <v>11</v>
      </c>
      <c r="B23" s="1" t="s">
        <v>68</v>
      </c>
      <c r="C23" s="2" t="s">
        <v>166</v>
      </c>
      <c r="D23" s="6">
        <v>34</v>
      </c>
      <c r="E23" s="1" t="s">
        <v>12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5" spans="1:9" ht="99.75" customHeight="1">
      <c r="A25" s="8">
        <v>12</v>
      </c>
      <c r="B25" s="1" t="s">
        <v>69</v>
      </c>
      <c r="C25" s="2" t="s">
        <v>167</v>
      </c>
      <c r="D25" s="6">
        <v>312</v>
      </c>
      <c r="E25" s="1" t="s">
        <v>12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7" spans="1:9" ht="87" customHeight="1">
      <c r="A27" s="8">
        <v>13</v>
      </c>
      <c r="B27" s="1" t="s">
        <v>70</v>
      </c>
      <c r="C27" s="2" t="s">
        <v>168</v>
      </c>
      <c r="D27" s="6">
        <v>16.3</v>
      </c>
      <c r="E27" s="1" t="s">
        <v>12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9" spans="1:9" ht="38.25">
      <c r="A29" s="8">
        <v>14</v>
      </c>
      <c r="B29" s="1" t="s">
        <v>71</v>
      </c>
      <c r="C29" s="2" t="s">
        <v>72</v>
      </c>
      <c r="D29" s="6">
        <v>66.5</v>
      </c>
      <c r="E29" s="1" t="s">
        <v>50</v>
      </c>
      <c r="F29" s="6">
        <v>0</v>
      </c>
      <c r="G29" s="6">
        <v>0</v>
      </c>
      <c r="H29" s="6">
        <f>ROUND(D29*F29,0)</f>
        <v>0</v>
      </c>
      <c r="I29" s="6">
        <f>ROUND(D29*G29,0)</f>
        <v>0</v>
      </c>
    </row>
    <row r="30" ht="12.75">
      <c r="C30" s="2"/>
    </row>
    <row r="31" spans="1:9" ht="54.75" customHeight="1">
      <c r="A31" s="8">
        <v>15</v>
      </c>
      <c r="B31" s="1" t="s">
        <v>91</v>
      </c>
      <c r="C31" s="2" t="s">
        <v>89</v>
      </c>
      <c r="D31" s="6">
        <v>346</v>
      </c>
      <c r="E31" s="1" t="s">
        <v>12</v>
      </c>
      <c r="F31" s="6">
        <v>0</v>
      </c>
      <c r="G31" s="6">
        <v>0</v>
      </c>
      <c r="H31" s="6">
        <f>ROUND(D31*F31,0)</f>
        <v>0</v>
      </c>
      <c r="I31" s="6">
        <f>ROUND(D31*G31,0)</f>
        <v>0</v>
      </c>
    </row>
    <row r="32" ht="12" customHeight="1">
      <c r="C32" s="2"/>
    </row>
    <row r="33" spans="1:9" ht="55.5" customHeight="1">
      <c r="A33" s="8">
        <v>16</v>
      </c>
      <c r="B33" s="1" t="s">
        <v>91</v>
      </c>
      <c r="C33" s="2" t="s">
        <v>90</v>
      </c>
      <c r="D33" s="6">
        <v>345</v>
      </c>
      <c r="E33" s="1" t="s">
        <v>12</v>
      </c>
      <c r="F33" s="6">
        <v>0</v>
      </c>
      <c r="G33" s="6">
        <v>0</v>
      </c>
      <c r="H33" s="6">
        <f>ROUND(D33*F33,0)</f>
        <v>0</v>
      </c>
      <c r="I33" s="6">
        <f>ROUND(D33*G33,0)</f>
        <v>0</v>
      </c>
    </row>
    <row r="34" ht="12.75" customHeight="1">
      <c r="C34" s="2"/>
    </row>
    <row r="35" spans="1:9" ht="54" customHeight="1">
      <c r="A35" s="8">
        <v>17</v>
      </c>
      <c r="B35" s="1" t="s">
        <v>62</v>
      </c>
      <c r="C35" s="2" t="s">
        <v>104</v>
      </c>
      <c r="D35" s="6">
        <v>680</v>
      </c>
      <c r="E35" s="1" t="s">
        <v>12</v>
      </c>
      <c r="F35" s="6">
        <v>0</v>
      </c>
      <c r="G35" s="6">
        <v>0</v>
      </c>
      <c r="H35" s="6">
        <f>ROUND(D35*F35,0)</f>
        <v>0</v>
      </c>
      <c r="I35" s="6">
        <f>ROUND(D35*G35,0)</f>
        <v>0</v>
      </c>
    </row>
    <row r="36" ht="15" customHeight="1">
      <c r="C36" s="2"/>
    </row>
    <row r="37" spans="1:9" ht="78.75" customHeight="1">
      <c r="A37" s="8">
        <v>18</v>
      </c>
      <c r="B37" s="1" t="s">
        <v>65</v>
      </c>
      <c r="C37" s="2" t="s">
        <v>169</v>
      </c>
      <c r="D37" s="6">
        <v>680</v>
      </c>
      <c r="E37" s="1" t="s">
        <v>12</v>
      </c>
      <c r="F37" s="6">
        <v>0</v>
      </c>
      <c r="G37" s="6">
        <v>0</v>
      </c>
      <c r="H37" s="6">
        <f>ROUND(D37*F37,0)</f>
        <v>0</v>
      </c>
      <c r="I37" s="6">
        <f>ROUND(D37*G37,0)</f>
        <v>0</v>
      </c>
    </row>
    <row r="38" ht="15" customHeight="1">
      <c r="C38" s="2"/>
    </row>
    <row r="39" spans="1:9" ht="40.5" customHeight="1">
      <c r="A39" s="8">
        <v>19</v>
      </c>
      <c r="B39" s="1" t="s">
        <v>71</v>
      </c>
      <c r="C39" s="2" t="s">
        <v>105</v>
      </c>
      <c r="D39" s="6">
        <v>139.4</v>
      </c>
      <c r="E39" s="1" t="s">
        <v>50</v>
      </c>
      <c r="F39" s="6">
        <v>0</v>
      </c>
      <c r="G39" s="6">
        <v>0</v>
      </c>
      <c r="H39" s="6">
        <f>ROUND(D39*F39,0)</f>
        <v>0</v>
      </c>
      <c r="I39" s="6">
        <f>ROUND(D39*G39,0)</f>
        <v>0</v>
      </c>
    </row>
    <row r="40" ht="11.25" customHeight="1">
      <c r="C40" s="2"/>
    </row>
    <row r="41" spans="1:9" s="9" customFormat="1" ht="12.75">
      <c r="A41" s="7"/>
      <c r="B41" s="3"/>
      <c r="C41" s="3" t="s">
        <v>13</v>
      </c>
      <c r="D41" s="5"/>
      <c r="E41" s="3"/>
      <c r="F41" s="5"/>
      <c r="G41" s="5"/>
      <c r="H41" s="5">
        <f>ROUND(SUM(H2:H40),0)</f>
        <v>0</v>
      </c>
      <c r="I41" s="5">
        <f>ROUND(SUM(I2:I40),0)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Szigetelés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28125" style="0" customWidth="1"/>
    <col min="2" max="2" width="27.28125" style="0" customWidth="1"/>
    <col min="3" max="3" width="38.7109375" style="0" customWidth="1"/>
    <col min="4" max="4" width="9.140625" style="0" customWidth="1"/>
  </cols>
  <sheetData>
    <row r="1" ht="29.25" customHeight="1">
      <c r="B1" s="84" t="s">
        <v>383</v>
      </c>
    </row>
    <row r="3" spans="1:2" ht="34.5" customHeight="1">
      <c r="A3" s="46">
        <v>33</v>
      </c>
      <c r="B3" s="44" t="s">
        <v>34</v>
      </c>
    </row>
    <row r="4" spans="1:9" ht="25.5">
      <c r="A4" s="7" t="s">
        <v>3</v>
      </c>
      <c r="B4" s="3" t="s">
        <v>4</v>
      </c>
      <c r="C4" s="3" t="s">
        <v>5</v>
      </c>
      <c r="D4" s="5" t="s">
        <v>6</v>
      </c>
      <c r="E4" s="3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10" ht="79.5" customHeight="1">
      <c r="A5" s="39">
        <v>1</v>
      </c>
      <c r="B5" s="20" t="s">
        <v>32</v>
      </c>
      <c r="C5" s="76" t="s">
        <v>170</v>
      </c>
      <c r="D5" s="20">
        <v>1.3</v>
      </c>
      <c r="E5" s="20" t="s">
        <v>15</v>
      </c>
      <c r="F5" s="20">
        <v>0</v>
      </c>
      <c r="G5" s="20">
        <v>0</v>
      </c>
      <c r="H5" s="20">
        <f>ROUND(D31*F31,0)</f>
        <v>0</v>
      </c>
      <c r="I5" s="20">
        <f>ROUND(D31*G31,0)</f>
        <v>0</v>
      </c>
      <c r="J5" s="20"/>
    </row>
    <row r="6" spans="1:10" ht="10.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30" customHeight="1">
      <c r="A7" s="39">
        <v>2</v>
      </c>
      <c r="B7" s="20" t="s">
        <v>171</v>
      </c>
      <c r="C7" s="76" t="s">
        <v>172</v>
      </c>
      <c r="D7" s="20">
        <v>12</v>
      </c>
      <c r="E7" s="20" t="s">
        <v>12</v>
      </c>
      <c r="F7" s="20">
        <v>0</v>
      </c>
      <c r="G7" s="20">
        <v>0</v>
      </c>
      <c r="H7" s="20">
        <f>ROUND(D31*F31,0)</f>
        <v>0</v>
      </c>
      <c r="I7" s="20">
        <f>ROUND(D31*G31,0)</f>
        <v>0</v>
      </c>
      <c r="J7" s="20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81" customHeight="1">
      <c r="A9" s="39">
        <v>3</v>
      </c>
      <c r="B9" s="20" t="s">
        <v>173</v>
      </c>
      <c r="C9" s="76" t="s">
        <v>174</v>
      </c>
      <c r="D9" s="20">
        <v>3</v>
      </c>
      <c r="E9" s="20" t="s">
        <v>12</v>
      </c>
      <c r="F9" s="20">
        <v>0</v>
      </c>
      <c r="G9" s="20">
        <v>0</v>
      </c>
      <c r="H9" s="20">
        <f>ROUND(D31*F31,0)</f>
        <v>0</v>
      </c>
      <c r="I9" s="20">
        <f>ROUND(D31*G31,0)</f>
        <v>0</v>
      </c>
      <c r="J9" s="20"/>
    </row>
    <row r="10" spans="1:10" ht="58.5" customHeight="1">
      <c r="A10" s="20"/>
      <c r="B10" s="20"/>
      <c r="C10" s="76" t="s">
        <v>230</v>
      </c>
      <c r="D10" s="20"/>
      <c r="E10" s="20"/>
      <c r="F10" s="20"/>
      <c r="G10" s="20"/>
      <c r="H10" s="20"/>
      <c r="I10" s="20"/>
      <c r="J10" s="20"/>
    </row>
    <row r="11" spans="1:10" ht="14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05.75" customHeight="1">
      <c r="A12" s="39">
        <v>4</v>
      </c>
      <c r="B12" s="20" t="s">
        <v>175</v>
      </c>
      <c r="C12" s="76" t="s">
        <v>231</v>
      </c>
      <c r="D12" s="20">
        <v>10.8</v>
      </c>
      <c r="E12" s="20" t="s">
        <v>12</v>
      </c>
      <c r="F12" s="20">
        <v>3110</v>
      </c>
      <c r="G12" s="20">
        <v>2000</v>
      </c>
      <c r="H12" s="20">
        <f>ROUND(D31*F31,0)</f>
        <v>0</v>
      </c>
      <c r="I12" s="20">
        <f>ROUND(D31*G31,0)</f>
        <v>0</v>
      </c>
      <c r="J12" s="20"/>
    </row>
    <row r="13" spans="1:10" ht="15">
      <c r="A13" s="20"/>
      <c r="B13" s="20"/>
      <c r="C13" s="76" t="s">
        <v>176</v>
      </c>
      <c r="D13" s="20"/>
      <c r="E13" s="20"/>
      <c r="F13" s="20"/>
      <c r="G13" s="20"/>
      <c r="H13" s="20"/>
      <c r="I13" s="20"/>
      <c r="J13" s="20"/>
    </row>
    <row r="14" spans="1:10" ht="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40"/>
      <c r="B15" s="41" t="s">
        <v>198</v>
      </c>
      <c r="C15" s="41" t="s">
        <v>13</v>
      </c>
      <c r="D15" s="41"/>
      <c r="E15" s="41"/>
      <c r="F15" s="41"/>
      <c r="G15" s="41"/>
      <c r="H15" s="41">
        <f>ROUND(SUM(H5:H12),0)</f>
        <v>0</v>
      </c>
      <c r="I15" s="42">
        <f>ROUND(SUM(I5:I12),0)</f>
        <v>0</v>
      </c>
      <c r="J15" s="20"/>
    </row>
    <row r="19" spans="1:2" ht="18.75">
      <c r="A19" s="46">
        <v>35</v>
      </c>
      <c r="B19" s="44" t="s">
        <v>200</v>
      </c>
    </row>
    <row r="21" spans="1:9" ht="25.5">
      <c r="A21" s="7" t="s">
        <v>3</v>
      </c>
      <c r="B21" s="3" t="s">
        <v>4</v>
      </c>
      <c r="C21" s="3" t="s">
        <v>5</v>
      </c>
      <c r="D21" s="5" t="s">
        <v>6</v>
      </c>
      <c r="E21" s="3" t="s">
        <v>7</v>
      </c>
      <c r="F21" s="5" t="s">
        <v>8</v>
      </c>
      <c r="G21" s="5" t="s">
        <v>9</v>
      </c>
      <c r="H21" s="5" t="s">
        <v>10</v>
      </c>
      <c r="I21" s="5" t="s">
        <v>11</v>
      </c>
    </row>
    <row r="22" spans="1:9" ht="56.25" customHeight="1">
      <c r="A22" s="8">
        <v>1</v>
      </c>
      <c r="B22" s="1" t="s">
        <v>199</v>
      </c>
      <c r="C22" s="2" t="s">
        <v>338</v>
      </c>
      <c r="D22" s="6">
        <v>7.4</v>
      </c>
      <c r="E22" s="1" t="s">
        <v>12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3" spans="1:9" ht="4.5" customHeight="1">
      <c r="A23" s="8"/>
      <c r="B23" s="1"/>
      <c r="C23" s="1"/>
      <c r="D23" s="6"/>
      <c r="E23" s="1"/>
      <c r="F23" s="6"/>
      <c r="G23" s="6"/>
      <c r="H23" s="6"/>
      <c r="I23" s="6"/>
    </row>
    <row r="24" spans="1:9" ht="15">
      <c r="A24" s="7"/>
      <c r="B24" s="3" t="s">
        <v>201</v>
      </c>
      <c r="C24" s="3" t="s">
        <v>13</v>
      </c>
      <c r="D24" s="5"/>
      <c r="E24" s="3"/>
      <c r="F24" s="5"/>
      <c r="G24" s="5"/>
      <c r="H24" s="5">
        <f>ROUND(SUM(H22:H23),0)</f>
        <v>0</v>
      </c>
      <c r="I24" s="5">
        <f>ROUND(SUM(I22:I23),0)</f>
        <v>0</v>
      </c>
    </row>
    <row r="27" spans="1:2" ht="18.75">
      <c r="A27" s="43">
        <v>36</v>
      </c>
      <c r="B27" s="44" t="s">
        <v>202</v>
      </c>
    </row>
    <row r="29" spans="1:9" ht="25.5">
      <c r="A29" s="7" t="s">
        <v>3</v>
      </c>
      <c r="B29" s="3" t="s">
        <v>4</v>
      </c>
      <c r="C29" s="3" t="s">
        <v>5</v>
      </c>
      <c r="D29" s="5" t="s">
        <v>6</v>
      </c>
      <c r="E29" s="3" t="s">
        <v>7</v>
      </c>
      <c r="F29" s="5" t="s">
        <v>8</v>
      </c>
      <c r="G29" s="5" t="s">
        <v>9</v>
      </c>
      <c r="H29" s="5" t="s">
        <v>10</v>
      </c>
      <c r="I29" s="5" t="s">
        <v>11</v>
      </c>
    </row>
    <row r="31" spans="1:9" ht="76.5">
      <c r="A31" s="8">
        <v>1</v>
      </c>
      <c r="B31" s="1" t="s">
        <v>203</v>
      </c>
      <c r="C31" s="2" t="s">
        <v>339</v>
      </c>
      <c r="D31" s="6">
        <v>12</v>
      </c>
      <c r="E31" s="1" t="s">
        <v>12</v>
      </c>
      <c r="F31" s="6">
        <v>0</v>
      </c>
      <c r="G31" s="6">
        <v>0</v>
      </c>
      <c r="H31" s="6">
        <f>ROUND(D31*F31,0)</f>
        <v>0</v>
      </c>
      <c r="I31" s="6">
        <f>ROUND(D31*G31,0)</f>
        <v>0</v>
      </c>
    </row>
    <row r="32" spans="1:9" ht="15">
      <c r="A32" s="8"/>
      <c r="B32" s="1"/>
      <c r="C32" s="1"/>
      <c r="D32" s="6"/>
      <c r="E32" s="1"/>
      <c r="F32" s="6"/>
      <c r="G32" s="6"/>
      <c r="H32" s="6"/>
      <c r="I32" s="6"/>
    </row>
    <row r="33" spans="1:9" ht="15">
      <c r="A33" s="7"/>
      <c r="B33" s="3" t="s">
        <v>204</v>
      </c>
      <c r="C33" s="3" t="s">
        <v>13</v>
      </c>
      <c r="D33" s="5"/>
      <c r="E33" s="3"/>
      <c r="F33" s="5"/>
      <c r="G33" s="5"/>
      <c r="H33" s="5">
        <f>ROUND(SUM(H31:H32),0)</f>
        <v>0</v>
      </c>
      <c r="I33" s="5">
        <f>ROUND(SUM(I31:I32),0)</f>
        <v>0</v>
      </c>
    </row>
    <row r="36" spans="1:2" ht="18.75">
      <c r="A36" s="43">
        <v>42</v>
      </c>
      <c r="B36" s="44" t="s">
        <v>206</v>
      </c>
    </row>
    <row r="37" ht="15">
      <c r="B37" s="45"/>
    </row>
    <row r="38" spans="1:9" ht="25.5">
      <c r="A38" s="7" t="s">
        <v>3</v>
      </c>
      <c r="B38" s="3" t="s">
        <v>4</v>
      </c>
      <c r="C38" s="3" t="s">
        <v>5</v>
      </c>
      <c r="D38" s="5" t="s">
        <v>6</v>
      </c>
      <c r="E38" s="3" t="s">
        <v>7</v>
      </c>
      <c r="F38" s="5" t="s">
        <v>8</v>
      </c>
      <c r="G38" s="5" t="s">
        <v>9</v>
      </c>
      <c r="H38" s="5" t="s">
        <v>10</v>
      </c>
      <c r="I38" s="5" t="s">
        <v>11</v>
      </c>
    </row>
    <row r="40" spans="1:9" ht="76.5">
      <c r="A40" s="8">
        <v>1</v>
      </c>
      <c r="B40" s="1" t="s">
        <v>205</v>
      </c>
      <c r="C40" s="2" t="s">
        <v>340</v>
      </c>
      <c r="D40" s="6">
        <v>15</v>
      </c>
      <c r="E40" s="1" t="s">
        <v>12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1" spans="1:9" ht="15">
      <c r="A41" s="8"/>
      <c r="B41" s="1"/>
      <c r="C41" s="1"/>
      <c r="D41" s="6"/>
      <c r="E41" s="1"/>
      <c r="F41" s="6"/>
      <c r="G41" s="6"/>
      <c r="H41" s="6"/>
      <c r="I41" s="6"/>
    </row>
    <row r="42" spans="1:9" ht="64.5" customHeight="1">
      <c r="A42" s="8">
        <v>2</v>
      </c>
      <c r="B42" s="1" t="s">
        <v>44</v>
      </c>
      <c r="C42" s="2" t="s">
        <v>341</v>
      </c>
      <c r="D42" s="6">
        <v>8.2</v>
      </c>
      <c r="E42" s="1" t="s">
        <v>12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3" spans="1:9" ht="3.75" customHeight="1">
      <c r="A43" s="8"/>
      <c r="B43" s="1"/>
      <c r="C43" s="1"/>
      <c r="D43" s="6"/>
      <c r="E43" s="1"/>
      <c r="F43" s="6"/>
      <c r="G43" s="6"/>
      <c r="H43" s="6"/>
      <c r="I43" s="6"/>
    </row>
    <row r="44" spans="1:9" ht="25.5">
      <c r="A44" s="7"/>
      <c r="B44" s="3" t="s">
        <v>207</v>
      </c>
      <c r="C44" s="3" t="s">
        <v>13</v>
      </c>
      <c r="D44" s="5"/>
      <c r="E44" s="3"/>
      <c r="F44" s="5"/>
      <c r="G44" s="5"/>
      <c r="H44" s="5">
        <f>ROUND(SUM(H40:H43),0)</f>
        <v>0</v>
      </c>
      <c r="I44" s="5">
        <f>ROUND(SUM(I40:I43),0)</f>
        <v>0</v>
      </c>
    </row>
    <row r="45" spans="1:9" ht="15">
      <c r="A45" s="47"/>
      <c r="B45" s="9"/>
      <c r="C45" s="9"/>
      <c r="D45" s="48"/>
      <c r="E45" s="9"/>
      <c r="F45" s="48"/>
      <c r="G45" s="48"/>
      <c r="H45" s="48"/>
      <c r="I45" s="48"/>
    </row>
    <row r="47" spans="1:2" ht="18.75">
      <c r="A47" s="43">
        <v>44</v>
      </c>
      <c r="B47" s="44" t="s">
        <v>214</v>
      </c>
    </row>
    <row r="49" spans="1:9" ht="25.5">
      <c r="A49" s="7" t="s">
        <v>3</v>
      </c>
      <c r="B49" s="3" t="s">
        <v>4</v>
      </c>
      <c r="C49" s="3" t="s">
        <v>5</v>
      </c>
      <c r="D49" s="5" t="s">
        <v>6</v>
      </c>
      <c r="E49" s="3" t="s">
        <v>7</v>
      </c>
      <c r="F49" s="5" t="s">
        <v>8</v>
      </c>
      <c r="G49" s="5" t="s">
        <v>9</v>
      </c>
      <c r="H49" s="5" t="s">
        <v>10</v>
      </c>
      <c r="I49" s="5" t="s">
        <v>11</v>
      </c>
    </row>
    <row r="50" spans="1:9" ht="76.5">
      <c r="A50" s="8">
        <v>1</v>
      </c>
      <c r="B50" s="1" t="s">
        <v>208</v>
      </c>
      <c r="C50" s="2" t="s">
        <v>209</v>
      </c>
      <c r="D50" s="6">
        <v>1</v>
      </c>
      <c r="E50" s="1" t="s">
        <v>30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1" spans="1:9" ht="38.25">
      <c r="A51" s="8"/>
      <c r="B51" s="1"/>
      <c r="C51" s="2" t="s">
        <v>342</v>
      </c>
      <c r="D51" s="6"/>
      <c r="E51" s="1"/>
      <c r="F51" s="6"/>
      <c r="G51" s="6"/>
      <c r="H51" s="6"/>
      <c r="I51" s="6"/>
    </row>
    <row r="52" spans="1:9" ht="15">
      <c r="A52" s="8"/>
      <c r="B52" s="1"/>
      <c r="C52" s="1"/>
      <c r="D52" s="6"/>
      <c r="E52" s="1"/>
      <c r="F52" s="6"/>
      <c r="G52" s="6"/>
      <c r="H52" s="6"/>
      <c r="I52" s="6"/>
    </row>
    <row r="53" spans="1:9" ht="79.5">
      <c r="A53" s="8">
        <v>2</v>
      </c>
      <c r="B53" s="1" t="s">
        <v>210</v>
      </c>
      <c r="C53" s="2" t="s">
        <v>211</v>
      </c>
      <c r="D53" s="6">
        <v>1</v>
      </c>
      <c r="E53" s="1" t="s">
        <v>30</v>
      </c>
      <c r="F53" s="6">
        <v>0</v>
      </c>
      <c r="G53" s="6">
        <v>0</v>
      </c>
      <c r="H53" s="6">
        <f>ROUND(D53*F53,0)</f>
        <v>0</v>
      </c>
      <c r="I53" s="6">
        <f>ROUND(D53*G53,0)</f>
        <v>0</v>
      </c>
    </row>
    <row r="54" spans="1:9" ht="25.5">
      <c r="A54" s="8"/>
      <c r="B54" s="1"/>
      <c r="C54" s="2" t="s">
        <v>343</v>
      </c>
      <c r="D54" s="6"/>
      <c r="E54" s="1"/>
      <c r="F54" s="6"/>
      <c r="G54" s="6"/>
      <c r="H54" s="6"/>
      <c r="I54" s="6"/>
    </row>
    <row r="55" spans="1:9" ht="15">
      <c r="A55" s="8"/>
      <c r="B55" s="1"/>
      <c r="C55" s="1"/>
      <c r="D55" s="6"/>
      <c r="E55" s="1"/>
      <c r="F55" s="6"/>
      <c r="G55" s="6"/>
      <c r="H55" s="6"/>
      <c r="I55" s="6"/>
    </row>
    <row r="56" spans="1:9" ht="76.5">
      <c r="A56" s="8">
        <v>3</v>
      </c>
      <c r="B56" s="1" t="s">
        <v>212</v>
      </c>
      <c r="C56" s="2" t="s">
        <v>213</v>
      </c>
      <c r="D56" s="6">
        <v>2</v>
      </c>
      <c r="E56" s="1" t="s">
        <v>30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7" spans="1:9" ht="41.25">
      <c r="A57" s="8"/>
      <c r="B57" s="1"/>
      <c r="C57" s="2" t="s">
        <v>344</v>
      </c>
      <c r="D57" s="6"/>
      <c r="E57" s="1"/>
      <c r="F57" s="6"/>
      <c r="G57" s="6"/>
      <c r="H57" s="6"/>
      <c r="I57" s="6"/>
    </row>
    <row r="58" spans="1:9" ht="15">
      <c r="A58" s="8"/>
      <c r="B58" s="1"/>
      <c r="C58" s="1"/>
      <c r="D58" s="6"/>
      <c r="E58" s="1"/>
      <c r="F58" s="6"/>
      <c r="G58" s="6"/>
      <c r="H58" s="6"/>
      <c r="I58" s="6"/>
    </row>
    <row r="59" spans="1:9" ht="15">
      <c r="A59" s="7"/>
      <c r="B59" s="3"/>
      <c r="C59" s="3" t="s">
        <v>13</v>
      </c>
      <c r="D59" s="5"/>
      <c r="E59" s="3"/>
      <c r="F59" s="5"/>
      <c r="G59" s="5"/>
      <c r="H59" s="5">
        <f>ROUND(SUM(H50:H58),0)</f>
        <v>0</v>
      </c>
      <c r="I59" s="5">
        <f>ROUND(SUM(I50:I58),0)</f>
        <v>0</v>
      </c>
    </row>
    <row r="62" spans="1:2" ht="18.75">
      <c r="A62" s="43">
        <v>82</v>
      </c>
      <c r="B62" s="44" t="s">
        <v>229</v>
      </c>
    </row>
    <row r="64" spans="1:9" ht="25.5">
      <c r="A64" s="7" t="s">
        <v>3</v>
      </c>
      <c r="B64" s="3" t="s">
        <v>4</v>
      </c>
      <c r="C64" s="3" t="s">
        <v>5</v>
      </c>
      <c r="D64" s="5" t="s">
        <v>6</v>
      </c>
      <c r="E64" s="3" t="s">
        <v>7</v>
      </c>
      <c r="F64" s="5" t="s">
        <v>8</v>
      </c>
      <c r="G64" s="5" t="s">
        <v>9</v>
      </c>
      <c r="H64" s="5" t="s">
        <v>10</v>
      </c>
      <c r="I64" s="5" t="s">
        <v>11</v>
      </c>
    </row>
    <row r="65" spans="1:9" ht="63.75">
      <c r="A65" s="8">
        <v>1</v>
      </c>
      <c r="B65" s="1" t="s">
        <v>215</v>
      </c>
      <c r="C65" s="2" t="s">
        <v>328</v>
      </c>
      <c r="D65" s="6">
        <v>1</v>
      </c>
      <c r="E65" s="1" t="s">
        <v>30</v>
      </c>
      <c r="F65" s="6">
        <v>0</v>
      </c>
      <c r="G65" s="6">
        <v>0</v>
      </c>
      <c r="H65" s="6">
        <f>ROUND(D65*F65,0)</f>
        <v>0</v>
      </c>
      <c r="I65" s="6">
        <f>ROUND(D65*G65,0)</f>
        <v>0</v>
      </c>
    </row>
    <row r="66" spans="1:9" ht="15">
      <c r="A66" s="8"/>
      <c r="B66" s="1"/>
      <c r="C66" s="1"/>
      <c r="D66" s="6"/>
      <c r="E66" s="1"/>
      <c r="F66" s="6"/>
      <c r="G66" s="6"/>
      <c r="H66" s="6"/>
      <c r="I66" s="6"/>
    </row>
    <row r="67" spans="1:9" ht="89.25">
      <c r="A67" s="8">
        <v>2</v>
      </c>
      <c r="B67" s="1" t="s">
        <v>216</v>
      </c>
      <c r="C67" s="2" t="s">
        <v>329</v>
      </c>
      <c r="D67" s="6">
        <v>1</v>
      </c>
      <c r="E67" s="1" t="s">
        <v>30</v>
      </c>
      <c r="F67" s="6">
        <v>0</v>
      </c>
      <c r="G67" s="6">
        <v>0</v>
      </c>
      <c r="H67" s="6">
        <f>ROUND(D67*F67,0)</f>
        <v>0</v>
      </c>
      <c r="I67" s="6">
        <f>ROUND(D67*G67,0)</f>
        <v>0</v>
      </c>
    </row>
    <row r="68" spans="1:9" ht="15">
      <c r="A68" s="8"/>
      <c r="B68" s="1"/>
      <c r="C68" s="1"/>
      <c r="D68" s="6"/>
      <c r="E68" s="1"/>
      <c r="F68" s="6"/>
      <c r="G68" s="6"/>
      <c r="H68" s="6"/>
      <c r="I68" s="6"/>
    </row>
    <row r="69" spans="1:9" ht="63.75">
      <c r="A69" s="8">
        <v>3</v>
      </c>
      <c r="B69" s="1" t="s">
        <v>217</v>
      </c>
      <c r="C69" s="2" t="s">
        <v>330</v>
      </c>
      <c r="D69" s="6">
        <v>1</v>
      </c>
      <c r="E69" s="1" t="s">
        <v>30</v>
      </c>
      <c r="F69" s="6">
        <v>0</v>
      </c>
      <c r="G69" s="6">
        <v>0</v>
      </c>
      <c r="H69" s="6">
        <f>ROUND(D69*F69,0)</f>
        <v>0</v>
      </c>
      <c r="I69" s="6">
        <f>ROUND(D69*G69,0)</f>
        <v>0</v>
      </c>
    </row>
    <row r="70" spans="1:9" ht="15">
      <c r="A70" s="8"/>
      <c r="B70" s="1"/>
      <c r="C70" s="1"/>
      <c r="D70" s="6"/>
      <c r="E70" s="1"/>
      <c r="F70" s="6"/>
      <c r="G70" s="6"/>
      <c r="H70" s="6"/>
      <c r="I70" s="6"/>
    </row>
    <row r="71" spans="1:9" ht="63.75">
      <c r="A71" s="8">
        <v>4</v>
      </c>
      <c r="B71" s="1" t="s">
        <v>218</v>
      </c>
      <c r="C71" s="2" t="s">
        <v>331</v>
      </c>
      <c r="D71" s="6">
        <v>1</v>
      </c>
      <c r="E71" s="1" t="s">
        <v>30</v>
      </c>
      <c r="F71" s="6">
        <v>0</v>
      </c>
      <c r="G71" s="6">
        <v>0</v>
      </c>
      <c r="H71" s="6">
        <f>ROUND(D71*F71,0)</f>
        <v>0</v>
      </c>
      <c r="I71" s="6">
        <f>ROUND(D71*G71,0)</f>
        <v>0</v>
      </c>
    </row>
    <row r="72" spans="1:9" ht="15">
      <c r="A72" s="8"/>
      <c r="B72" s="1"/>
      <c r="C72" s="1"/>
      <c r="D72" s="6"/>
      <c r="E72" s="1"/>
      <c r="F72" s="6"/>
      <c r="G72" s="6"/>
      <c r="H72" s="6"/>
      <c r="I72" s="6"/>
    </row>
    <row r="73" spans="1:9" ht="63.75">
      <c r="A73" s="8">
        <v>5</v>
      </c>
      <c r="B73" s="1" t="s">
        <v>219</v>
      </c>
      <c r="C73" s="2" t="s">
        <v>332</v>
      </c>
      <c r="D73" s="6">
        <v>1</v>
      </c>
      <c r="E73" s="1" t="s">
        <v>30</v>
      </c>
      <c r="F73" s="6">
        <v>0</v>
      </c>
      <c r="G73" s="6">
        <v>0</v>
      </c>
      <c r="H73" s="6">
        <f>ROUND(D73*F73,0)</f>
        <v>0</v>
      </c>
      <c r="I73" s="6">
        <f>ROUND(D73*G73,0)</f>
        <v>0</v>
      </c>
    </row>
    <row r="74" spans="1:9" ht="15">
      <c r="A74" s="8"/>
      <c r="B74" s="1"/>
      <c r="C74" s="1"/>
      <c r="D74" s="6"/>
      <c r="E74" s="1"/>
      <c r="F74" s="6"/>
      <c r="G74" s="6"/>
      <c r="H74" s="6"/>
      <c r="I74" s="6"/>
    </row>
    <row r="75" spans="1:9" ht="38.25">
      <c r="A75" s="8">
        <v>6</v>
      </c>
      <c r="B75" s="1" t="s">
        <v>220</v>
      </c>
      <c r="C75" s="2" t="s">
        <v>333</v>
      </c>
      <c r="D75" s="6">
        <v>1</v>
      </c>
      <c r="E75" s="1" t="s">
        <v>30</v>
      </c>
      <c r="F75" s="6">
        <v>0</v>
      </c>
      <c r="G75" s="6">
        <v>0</v>
      </c>
      <c r="H75" s="6">
        <f>ROUND(D75*F75,0)</f>
        <v>0</v>
      </c>
      <c r="I75" s="6">
        <f>ROUND(D75*G75,0)</f>
        <v>0</v>
      </c>
    </row>
    <row r="76" spans="1:9" ht="15">
      <c r="A76" s="8"/>
      <c r="B76" s="1"/>
      <c r="C76" s="1"/>
      <c r="D76" s="6"/>
      <c r="E76" s="1"/>
      <c r="F76" s="6"/>
      <c r="G76" s="6"/>
      <c r="H76" s="6"/>
      <c r="I76" s="6"/>
    </row>
    <row r="77" spans="1:9" ht="89.25">
      <c r="A77" s="8">
        <v>7</v>
      </c>
      <c r="B77" s="1" t="s">
        <v>221</v>
      </c>
      <c r="C77" s="2" t="s">
        <v>334</v>
      </c>
      <c r="D77" s="6">
        <v>1</v>
      </c>
      <c r="E77" s="1" t="s">
        <v>30</v>
      </c>
      <c r="F77" s="6">
        <v>0</v>
      </c>
      <c r="G77" s="6">
        <v>0</v>
      </c>
      <c r="H77" s="6">
        <f>ROUND(D77*F77,0)</f>
        <v>0</v>
      </c>
      <c r="I77" s="6">
        <f>ROUND(D77*G77,0)</f>
        <v>0</v>
      </c>
    </row>
    <row r="78" spans="1:9" ht="15">
      <c r="A78" s="8"/>
      <c r="B78" s="1"/>
      <c r="C78" s="1"/>
      <c r="D78" s="6"/>
      <c r="E78" s="1"/>
      <c r="F78" s="6"/>
      <c r="G78" s="6"/>
      <c r="H78" s="6"/>
      <c r="I78" s="6"/>
    </row>
    <row r="79" spans="1:9" ht="89.25">
      <c r="A79" s="8">
        <v>8</v>
      </c>
      <c r="B79" s="1" t="s">
        <v>222</v>
      </c>
      <c r="C79" s="2" t="s">
        <v>335</v>
      </c>
      <c r="D79" s="6">
        <v>1</v>
      </c>
      <c r="E79" s="1" t="s">
        <v>30</v>
      </c>
      <c r="F79" s="6">
        <v>0</v>
      </c>
      <c r="G79" s="6">
        <v>0</v>
      </c>
      <c r="H79" s="6">
        <f>ROUND(D79*F79,0)</f>
        <v>0</v>
      </c>
      <c r="I79" s="6">
        <f>ROUND(D79*G79,0)</f>
        <v>0</v>
      </c>
    </row>
    <row r="80" spans="1:9" ht="15">
      <c r="A80" s="8"/>
      <c r="B80" s="1"/>
      <c r="C80" s="1"/>
      <c r="D80" s="6"/>
      <c r="E80" s="1"/>
      <c r="F80" s="6"/>
      <c r="G80" s="6"/>
      <c r="H80" s="6"/>
      <c r="I80" s="6"/>
    </row>
    <row r="81" spans="1:9" ht="15">
      <c r="A81" s="8">
        <v>9</v>
      </c>
      <c r="B81" s="1" t="s">
        <v>223</v>
      </c>
      <c r="C81" s="2" t="s">
        <v>224</v>
      </c>
      <c r="D81" s="6">
        <v>1</v>
      </c>
      <c r="E81" s="1" t="s">
        <v>30</v>
      </c>
      <c r="F81" s="6">
        <v>0</v>
      </c>
      <c r="G81" s="6">
        <v>0</v>
      </c>
      <c r="H81" s="6">
        <f>ROUND(D81*F81,0)</f>
        <v>0</v>
      </c>
      <c r="I81" s="6">
        <f>ROUND(D81*G81,0)</f>
        <v>0</v>
      </c>
    </row>
    <row r="82" spans="1:9" ht="15">
      <c r="A82" s="8"/>
      <c r="B82" s="1"/>
      <c r="C82" s="1"/>
      <c r="D82" s="6"/>
      <c r="E82" s="1"/>
      <c r="F82" s="6"/>
      <c r="G82" s="6"/>
      <c r="H82" s="6"/>
      <c r="I82" s="6"/>
    </row>
    <row r="83" spans="1:9" ht="15">
      <c r="A83" s="8">
        <v>10</v>
      </c>
      <c r="B83" s="1" t="s">
        <v>225</v>
      </c>
      <c r="C83" s="2" t="s">
        <v>336</v>
      </c>
      <c r="D83" s="6">
        <v>1</v>
      </c>
      <c r="E83" s="1" t="s">
        <v>30</v>
      </c>
      <c r="F83" s="6">
        <v>0</v>
      </c>
      <c r="G83" s="6">
        <v>0</v>
      </c>
      <c r="H83" s="6">
        <f>ROUND(D83*F83,0)</f>
        <v>0</v>
      </c>
      <c r="I83" s="6">
        <f>ROUND(D83*G83,0)</f>
        <v>0</v>
      </c>
    </row>
    <row r="84" spans="1:9" ht="15">
      <c r="A84" s="8"/>
      <c r="B84" s="1"/>
      <c r="C84" s="1"/>
      <c r="D84" s="6"/>
      <c r="E84" s="1"/>
      <c r="F84" s="6"/>
      <c r="G84" s="6"/>
      <c r="H84" s="6"/>
      <c r="I84" s="6"/>
    </row>
    <row r="85" spans="1:9" ht="15">
      <c r="A85" s="8">
        <v>11</v>
      </c>
      <c r="B85" s="1" t="s">
        <v>226</v>
      </c>
      <c r="C85" s="2" t="s">
        <v>337</v>
      </c>
      <c r="D85" s="6">
        <v>1</v>
      </c>
      <c r="E85" s="1" t="s">
        <v>30</v>
      </c>
      <c r="F85" s="6">
        <v>0</v>
      </c>
      <c r="G85" s="6">
        <v>0</v>
      </c>
      <c r="H85" s="6">
        <f>ROUND(D85*F85,0)</f>
        <v>0</v>
      </c>
      <c r="I85" s="6">
        <f>ROUND(D85*G85,0)</f>
        <v>0</v>
      </c>
    </row>
    <row r="86" spans="1:9" ht="15">
      <c r="A86" s="8"/>
      <c r="B86" s="1"/>
      <c r="C86" s="2"/>
      <c r="D86" s="6"/>
      <c r="E86" s="1"/>
      <c r="F86" s="6"/>
      <c r="G86" s="6"/>
      <c r="H86" s="6"/>
      <c r="I86" s="6"/>
    </row>
    <row r="87" spans="1:9" ht="25.5">
      <c r="A87" s="8">
        <v>12</v>
      </c>
      <c r="B87" s="1" t="s">
        <v>227</v>
      </c>
      <c r="C87" s="2" t="s">
        <v>228</v>
      </c>
      <c r="D87" s="6">
        <v>1</v>
      </c>
      <c r="E87" s="1" t="s">
        <v>30</v>
      </c>
      <c r="F87" s="6">
        <v>0</v>
      </c>
      <c r="G87" s="6">
        <v>0</v>
      </c>
      <c r="H87" s="6">
        <f>ROUND(D87*F87,0)</f>
        <v>0</v>
      </c>
      <c r="I87" s="6">
        <f>ROUND(D87*G87,0)</f>
        <v>0</v>
      </c>
    </row>
    <row r="88" spans="1:9" ht="15">
      <c r="A88" s="8"/>
      <c r="B88" s="1"/>
      <c r="C88" s="1"/>
      <c r="D88" s="6"/>
      <c r="E88" s="1"/>
      <c r="F88" s="6"/>
      <c r="G88" s="6"/>
      <c r="H88" s="6"/>
      <c r="I88" s="6"/>
    </row>
    <row r="89" spans="1:9" ht="15">
      <c r="A89" s="7"/>
      <c r="B89" s="3"/>
      <c r="C89" s="3" t="s">
        <v>13</v>
      </c>
      <c r="D89" s="5"/>
      <c r="E89" s="3"/>
      <c r="F89" s="5"/>
      <c r="G89" s="5"/>
      <c r="H89" s="5">
        <f>ROUND(SUM(H65:H88),0)</f>
        <v>0</v>
      </c>
      <c r="I89" s="5">
        <f>ROUND(SUM(I65:I88),0)</f>
        <v>0</v>
      </c>
    </row>
    <row r="90" spans="1:9" ht="15">
      <c r="A90" s="47"/>
      <c r="B90" s="9"/>
      <c r="C90" s="9"/>
      <c r="D90" s="48"/>
      <c r="E90" s="9"/>
      <c r="F90" s="48"/>
      <c r="G90" s="48"/>
      <c r="H90" s="48"/>
      <c r="I90" s="48"/>
    </row>
    <row r="91" spans="1:9" ht="15">
      <c r="A91" s="47"/>
      <c r="B91" s="9"/>
      <c r="C91" s="9"/>
      <c r="D91" s="48"/>
      <c r="E91" s="9"/>
      <c r="F91" s="48"/>
      <c r="G91" s="48"/>
      <c r="H91" s="48"/>
      <c r="I91" s="48"/>
    </row>
    <row r="92" spans="1:9" ht="15">
      <c r="A92" s="8"/>
      <c r="B92" s="1"/>
      <c r="C92" s="1"/>
      <c r="D92" s="6"/>
      <c r="E92" s="1"/>
      <c r="F92" s="6"/>
      <c r="G92" s="6"/>
      <c r="H92" s="6"/>
      <c r="I92" s="6"/>
    </row>
    <row r="93" spans="1:2" ht="18.75">
      <c r="A93" s="43">
        <v>71</v>
      </c>
      <c r="B93" s="44" t="s">
        <v>233</v>
      </c>
    </row>
    <row r="95" spans="1:9" ht="25.5">
      <c r="A95" s="7" t="s">
        <v>3</v>
      </c>
      <c r="B95" s="3" t="s">
        <v>4</v>
      </c>
      <c r="C95" s="3" t="s">
        <v>5</v>
      </c>
      <c r="D95" s="5" t="s">
        <v>6</v>
      </c>
      <c r="E95" s="3" t="s">
        <v>7</v>
      </c>
      <c r="F95" s="5" t="s">
        <v>8</v>
      </c>
      <c r="G95" s="5" t="s">
        <v>9</v>
      </c>
      <c r="H95" s="5" t="s">
        <v>10</v>
      </c>
      <c r="I95" s="5" t="s">
        <v>11</v>
      </c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>
        <v>1</v>
      </c>
      <c r="B97" s="20" t="s">
        <v>227</v>
      </c>
      <c r="C97" s="20" t="s">
        <v>232</v>
      </c>
      <c r="D97" s="20">
        <v>1</v>
      </c>
      <c r="E97" s="20" t="s">
        <v>30</v>
      </c>
      <c r="F97" s="20">
        <v>0</v>
      </c>
      <c r="G97" s="20">
        <v>0</v>
      </c>
      <c r="H97" s="6">
        <f>ROUND(D97*F97,0)</f>
        <v>0</v>
      </c>
      <c r="I97" s="6">
        <f>ROUND(D97*G97,0)</f>
        <v>0</v>
      </c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40"/>
      <c r="B99" s="41"/>
      <c r="C99" s="41" t="s">
        <v>13</v>
      </c>
      <c r="D99" s="41"/>
      <c r="E99" s="41"/>
      <c r="F99" s="41"/>
      <c r="G99" s="41"/>
      <c r="H99" s="5">
        <f>ROUND(SUM(H75:H98),0)</f>
        <v>0</v>
      </c>
      <c r="I99" s="5">
        <f>ROUND(SUM(I75:I98),0)</f>
        <v>0</v>
      </c>
    </row>
    <row r="103" spans="1:9" ht="18.75">
      <c r="A103" s="49"/>
      <c r="B103" s="50" t="s">
        <v>234</v>
      </c>
      <c r="C103" s="50"/>
      <c r="D103" s="50"/>
      <c r="E103" s="50"/>
      <c r="F103" s="50"/>
      <c r="G103" s="50"/>
      <c r="H103" s="50">
        <f>H15+H24+H33+H44+H59+H89+H99</f>
        <v>0</v>
      </c>
      <c r="I103" s="51">
        <f>I15+I24+I33+I44+I59+I89+I99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3">
      <selection activeCell="O3" sqref="O3"/>
    </sheetView>
  </sheetViews>
  <sheetFormatPr defaultColWidth="9.140625" defaultRowHeight="15"/>
  <cols>
    <col min="2" max="2" width="13.28125" style="0" customWidth="1"/>
    <col min="3" max="3" width="35.421875" style="0" customWidth="1"/>
  </cols>
  <sheetData>
    <row r="1" ht="40.5" customHeight="1">
      <c r="B1" s="44" t="s">
        <v>384</v>
      </c>
    </row>
    <row r="3" spans="1:2" ht="18.75">
      <c r="A3" s="46">
        <v>33</v>
      </c>
      <c r="B3" s="44" t="s">
        <v>34</v>
      </c>
    </row>
    <row r="5" spans="1:9" ht="25.5">
      <c r="A5" s="7" t="s">
        <v>3</v>
      </c>
      <c r="B5" s="3" t="s">
        <v>4</v>
      </c>
      <c r="C5" s="3" t="s">
        <v>5</v>
      </c>
      <c r="D5" s="5" t="s">
        <v>6</v>
      </c>
      <c r="E5" s="3" t="s">
        <v>7</v>
      </c>
      <c r="F5" s="5" t="s">
        <v>8</v>
      </c>
      <c r="G5" s="5" t="s">
        <v>9</v>
      </c>
      <c r="H5" s="5" t="s">
        <v>10</v>
      </c>
      <c r="I5" s="5" t="s">
        <v>11</v>
      </c>
    </row>
    <row r="6" spans="1:9" ht="63.75">
      <c r="A6" s="8">
        <v>1</v>
      </c>
      <c r="B6" s="1" t="s">
        <v>258</v>
      </c>
      <c r="C6" s="2" t="s">
        <v>259</v>
      </c>
      <c r="D6" s="6">
        <v>8.4</v>
      </c>
      <c r="E6" s="1" t="s">
        <v>12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15">
      <c r="A7" s="8"/>
      <c r="B7" s="1"/>
      <c r="C7" s="1"/>
      <c r="D7" s="6"/>
      <c r="E7" s="1"/>
      <c r="F7" s="6"/>
      <c r="G7" s="6"/>
      <c r="H7" s="6"/>
      <c r="I7" s="6"/>
    </row>
    <row r="8" spans="1:9" ht="114" customHeight="1">
      <c r="A8" s="8">
        <v>2</v>
      </c>
      <c r="B8" s="1" t="s">
        <v>175</v>
      </c>
      <c r="C8" s="2" t="s">
        <v>263</v>
      </c>
      <c r="D8" s="6">
        <v>4.2</v>
      </c>
      <c r="E8" s="1" t="s">
        <v>12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ht="15">
      <c r="A9" s="8"/>
      <c r="B9" s="1"/>
      <c r="C9" s="1"/>
      <c r="D9" s="6"/>
      <c r="E9" s="1"/>
      <c r="F9" s="6"/>
      <c r="G9" s="6"/>
      <c r="H9" s="6"/>
      <c r="I9" s="6"/>
    </row>
    <row r="10" spans="1:9" ht="25.5">
      <c r="A10" s="7">
        <v>33</v>
      </c>
      <c r="B10" s="3"/>
      <c r="C10" s="3" t="s">
        <v>260</v>
      </c>
      <c r="D10" s="5"/>
      <c r="E10" s="3"/>
      <c r="F10" s="5"/>
      <c r="G10" s="5"/>
      <c r="H10" s="5">
        <f>ROUND(SUM(H6:H9),0)</f>
        <v>0</v>
      </c>
      <c r="I10" s="5">
        <f>ROUND(SUM(I6:I9),0)</f>
        <v>0</v>
      </c>
    </row>
    <row r="12" spans="1:2" ht="29.25" customHeight="1">
      <c r="A12" s="46">
        <v>36</v>
      </c>
      <c r="B12" s="44" t="s">
        <v>261</v>
      </c>
    </row>
    <row r="14" spans="1:9" ht="33.75" customHeight="1">
      <c r="A14" s="7" t="s">
        <v>3</v>
      </c>
      <c r="B14" s="3" t="s">
        <v>4</v>
      </c>
      <c r="C14" s="3" t="s">
        <v>5</v>
      </c>
      <c r="D14" s="5" t="s">
        <v>6</v>
      </c>
      <c r="E14" s="3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9" ht="89.25">
      <c r="A15" s="8">
        <v>1</v>
      </c>
      <c r="B15" s="1" t="s">
        <v>203</v>
      </c>
      <c r="C15" s="2" t="s">
        <v>264</v>
      </c>
      <c r="D15" s="6">
        <v>8.4</v>
      </c>
      <c r="E15" s="1" t="s">
        <v>12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spans="1:9" ht="11.25" customHeight="1">
      <c r="A16" s="8"/>
      <c r="B16" s="1"/>
      <c r="C16" s="1"/>
      <c r="D16" s="6"/>
      <c r="E16" s="1"/>
      <c r="F16" s="6"/>
      <c r="G16" s="6"/>
      <c r="H16" s="6"/>
      <c r="I16" s="6"/>
    </row>
    <row r="17" spans="1:9" ht="15">
      <c r="A17" s="7">
        <v>36</v>
      </c>
      <c r="B17" s="3"/>
      <c r="C17" s="3" t="s">
        <v>262</v>
      </c>
      <c r="D17" s="5"/>
      <c r="E17" s="3"/>
      <c r="F17" s="5"/>
      <c r="G17" s="5"/>
      <c r="H17" s="5">
        <f>ROUND(SUM(H15:H16),0)</f>
        <v>0</v>
      </c>
      <c r="I17" s="5">
        <f>ROUND(SUM(I15:I16),0)</f>
        <v>0</v>
      </c>
    </row>
    <row r="18" ht="15" customHeight="1"/>
    <row r="20" ht="21.75" customHeight="1"/>
    <row r="21" spans="1:2" ht="16.5" customHeight="1">
      <c r="A21" s="43">
        <v>42</v>
      </c>
      <c r="B21" s="44" t="s">
        <v>206</v>
      </c>
    </row>
    <row r="22" ht="15.75" customHeight="1"/>
    <row r="24" spans="1:9" ht="35.25" customHeight="1">
      <c r="A24" s="7" t="s">
        <v>3</v>
      </c>
      <c r="B24" s="3" t="s">
        <v>4</v>
      </c>
      <c r="C24" s="3" t="s">
        <v>5</v>
      </c>
      <c r="D24" s="5" t="s">
        <v>6</v>
      </c>
      <c r="E24" s="3" t="s">
        <v>7</v>
      </c>
      <c r="F24" s="5" t="s">
        <v>8</v>
      </c>
      <c r="G24" s="5" t="s">
        <v>9</v>
      </c>
      <c r="H24" s="5" t="s">
        <v>10</v>
      </c>
      <c r="I24" s="5" t="s">
        <v>11</v>
      </c>
    </row>
    <row r="25" spans="1:9" ht="81" customHeight="1">
      <c r="A25" s="8">
        <v>1</v>
      </c>
      <c r="B25" s="1" t="s">
        <v>205</v>
      </c>
      <c r="C25" s="2" t="s">
        <v>268</v>
      </c>
      <c r="D25" s="6">
        <v>19</v>
      </c>
      <c r="E25" s="1" t="s">
        <v>12</v>
      </c>
      <c r="F25" s="6">
        <v>5800</v>
      </c>
      <c r="G25" s="6">
        <v>2800</v>
      </c>
      <c r="H25" s="6">
        <f>ROUND(D25*F25,0)</f>
        <v>110200</v>
      </c>
      <c r="I25" s="6">
        <f>ROUND(D25*G25,0)</f>
        <v>53200</v>
      </c>
    </row>
    <row r="26" spans="1:9" ht="15.75" customHeight="1">
      <c r="A26" s="8"/>
      <c r="B26" s="1"/>
      <c r="C26" s="1"/>
      <c r="D26" s="6"/>
      <c r="E26" s="1"/>
      <c r="F26" s="6"/>
      <c r="G26" s="6"/>
      <c r="H26" s="6"/>
      <c r="I26" s="6"/>
    </row>
    <row r="27" spans="1:9" ht="76.5">
      <c r="A27" s="8">
        <v>2</v>
      </c>
      <c r="B27" s="1" t="s">
        <v>44</v>
      </c>
      <c r="C27" s="2" t="s">
        <v>269</v>
      </c>
      <c r="D27" s="6">
        <v>8.2</v>
      </c>
      <c r="E27" s="1" t="s">
        <v>12</v>
      </c>
      <c r="F27" s="6">
        <v>5800</v>
      </c>
      <c r="G27" s="6">
        <v>2800</v>
      </c>
      <c r="H27" s="6">
        <f>ROUND(D27*F27,0)</f>
        <v>47560</v>
      </c>
      <c r="I27" s="6">
        <f>ROUND(D27*G27,0)</f>
        <v>22960</v>
      </c>
    </row>
    <row r="28" spans="1:9" ht="20.25" customHeight="1">
      <c r="A28" s="8"/>
      <c r="B28" s="1"/>
      <c r="C28" s="1"/>
      <c r="D28" s="6"/>
      <c r="E28" s="1"/>
      <c r="F28" s="6"/>
      <c r="G28" s="6"/>
      <c r="H28" s="6"/>
      <c r="I28" s="6"/>
    </row>
    <row r="29" spans="1:9" ht="15">
      <c r="A29" s="7"/>
      <c r="B29" s="3"/>
      <c r="C29" s="3" t="s">
        <v>13</v>
      </c>
      <c r="D29" s="5"/>
      <c r="E29" s="3"/>
      <c r="F29" s="5"/>
      <c r="G29" s="5"/>
      <c r="H29" s="5">
        <f>ROUND(SUM(H25:H28),0)</f>
        <v>157760</v>
      </c>
      <c r="I29" s="5">
        <f>ROUND(SUM(I25:I28),0)</f>
        <v>76160</v>
      </c>
    </row>
    <row r="30" ht="19.5" customHeight="1"/>
    <row r="32" spans="1:2" ht="36" customHeight="1">
      <c r="A32" s="43">
        <v>44</v>
      </c>
      <c r="B32" s="44" t="s">
        <v>214</v>
      </c>
    </row>
    <row r="34" spans="1:9" ht="29.25" customHeight="1">
      <c r="A34" s="7" t="s">
        <v>3</v>
      </c>
      <c r="B34" s="3" t="s">
        <v>4</v>
      </c>
      <c r="C34" s="3" t="s">
        <v>5</v>
      </c>
      <c r="D34" s="5" t="s">
        <v>6</v>
      </c>
      <c r="E34" s="3" t="s">
        <v>7</v>
      </c>
      <c r="F34" s="5" t="s">
        <v>8</v>
      </c>
      <c r="G34" s="5" t="s">
        <v>9</v>
      </c>
      <c r="H34" s="5" t="s">
        <v>10</v>
      </c>
      <c r="I34" s="5" t="s">
        <v>11</v>
      </c>
    </row>
    <row r="35" spans="1:9" ht="89.25">
      <c r="A35" s="8">
        <v>1</v>
      </c>
      <c r="B35" s="1" t="s">
        <v>208</v>
      </c>
      <c r="C35" s="2" t="s">
        <v>209</v>
      </c>
      <c r="D35" s="6">
        <v>1</v>
      </c>
      <c r="E35" s="1" t="s">
        <v>30</v>
      </c>
      <c r="F35" s="6">
        <v>0</v>
      </c>
      <c r="G35" s="6">
        <v>0</v>
      </c>
      <c r="H35" s="6">
        <f>ROUND(D35*F35,0)</f>
        <v>0</v>
      </c>
      <c r="I35" s="6">
        <f>ROUND(D35*G35,0)</f>
        <v>0</v>
      </c>
    </row>
    <row r="36" spans="1:9" ht="51.75" customHeight="1">
      <c r="A36" s="8"/>
      <c r="B36" s="1"/>
      <c r="C36" s="2" t="s">
        <v>270</v>
      </c>
      <c r="D36" s="6"/>
      <c r="E36" s="1"/>
      <c r="F36" s="6"/>
      <c r="G36" s="6"/>
      <c r="H36" s="6"/>
      <c r="I36" s="6"/>
    </row>
    <row r="37" spans="1:9" ht="13.5" customHeight="1">
      <c r="A37" s="8"/>
      <c r="B37" s="1"/>
      <c r="C37" s="1"/>
      <c r="D37" s="6"/>
      <c r="E37" s="1"/>
      <c r="F37" s="6"/>
      <c r="G37" s="6"/>
      <c r="H37" s="6"/>
      <c r="I37" s="6"/>
    </row>
    <row r="38" spans="1:9" ht="20.25" customHeight="1">
      <c r="A38" s="7"/>
      <c r="B38" s="3"/>
      <c r="C38" s="3" t="s">
        <v>13</v>
      </c>
      <c r="D38" s="5"/>
      <c r="E38" s="3"/>
      <c r="F38" s="5"/>
      <c r="G38" s="5"/>
      <c r="H38" s="5">
        <f>ROUND(SUM(H35:H37),0)</f>
        <v>0</v>
      </c>
      <c r="I38" s="5">
        <f>ROUND(SUM(I35:I37),0)</f>
        <v>0</v>
      </c>
    </row>
    <row r="42" spans="1:2" ht="18.75">
      <c r="A42" s="43">
        <v>82</v>
      </c>
      <c r="B42" s="44" t="s">
        <v>229</v>
      </c>
    </row>
    <row r="44" spans="1:9" ht="25.5">
      <c r="A44" s="7" t="s">
        <v>3</v>
      </c>
      <c r="B44" s="3" t="s">
        <v>4</v>
      </c>
      <c r="C44" s="3" t="s">
        <v>5</v>
      </c>
      <c r="D44" s="5" t="s">
        <v>6</v>
      </c>
      <c r="E44" s="3" t="s">
        <v>7</v>
      </c>
      <c r="F44" s="5" t="s">
        <v>8</v>
      </c>
      <c r="G44" s="5" t="s">
        <v>9</v>
      </c>
      <c r="H44" s="5" t="s">
        <v>10</v>
      </c>
      <c r="I44" s="5" t="s">
        <v>11</v>
      </c>
    </row>
    <row r="45" spans="1:9" ht="76.5">
      <c r="A45" s="8">
        <v>1</v>
      </c>
      <c r="B45" s="1" t="s">
        <v>215</v>
      </c>
      <c r="C45" s="2" t="s">
        <v>242</v>
      </c>
      <c r="D45" s="6">
        <v>1</v>
      </c>
      <c r="E45" s="1" t="s">
        <v>30</v>
      </c>
      <c r="F45" s="6">
        <v>0</v>
      </c>
      <c r="G45" s="6">
        <v>0</v>
      </c>
      <c r="H45" s="6">
        <f>ROUND(D45*F45,0)</f>
        <v>0</v>
      </c>
      <c r="I45" s="6">
        <f>ROUND(D45*G45,0)</f>
        <v>0</v>
      </c>
    </row>
    <row r="46" spans="1:9" ht="15">
      <c r="A46" s="8"/>
      <c r="B46" s="1"/>
      <c r="C46" s="1"/>
      <c r="D46" s="6"/>
      <c r="E46" s="1"/>
      <c r="F46" s="6"/>
      <c r="G46" s="6"/>
      <c r="H46" s="6"/>
      <c r="I46" s="6"/>
    </row>
    <row r="47" spans="1:9" ht="102">
      <c r="A47" s="8">
        <v>2</v>
      </c>
      <c r="B47" s="1" t="s">
        <v>216</v>
      </c>
      <c r="C47" s="2" t="s">
        <v>243</v>
      </c>
      <c r="D47" s="6">
        <v>1</v>
      </c>
      <c r="E47" s="1" t="s">
        <v>30</v>
      </c>
      <c r="F47" s="6">
        <v>0</v>
      </c>
      <c r="G47" s="6">
        <v>0</v>
      </c>
      <c r="H47" s="6">
        <f>ROUND(D47*F47,0)</f>
        <v>0</v>
      </c>
      <c r="I47" s="6">
        <f>ROUND(D47*G47,0)</f>
        <v>0</v>
      </c>
    </row>
    <row r="48" spans="1:9" ht="15">
      <c r="A48" s="8"/>
      <c r="B48" s="1"/>
      <c r="C48" s="1"/>
      <c r="D48" s="6"/>
      <c r="E48" s="1"/>
      <c r="F48" s="6"/>
      <c r="G48" s="6"/>
      <c r="H48" s="6"/>
      <c r="I48" s="6"/>
    </row>
    <row r="49" spans="1:9" ht="76.5">
      <c r="A49" s="8">
        <v>3</v>
      </c>
      <c r="B49" s="1" t="s">
        <v>217</v>
      </c>
      <c r="C49" s="2" t="s">
        <v>244</v>
      </c>
      <c r="D49" s="6">
        <v>1</v>
      </c>
      <c r="E49" s="1" t="s">
        <v>30</v>
      </c>
      <c r="F49" s="6">
        <v>0</v>
      </c>
      <c r="G49" s="6">
        <v>0</v>
      </c>
      <c r="H49" s="6">
        <f>ROUND(D49*F49,0)</f>
        <v>0</v>
      </c>
      <c r="I49" s="6">
        <f>ROUND(D49*G49,0)</f>
        <v>0</v>
      </c>
    </row>
    <row r="50" spans="1:9" ht="15">
      <c r="A50" s="8"/>
      <c r="B50" s="1"/>
      <c r="C50" s="1"/>
      <c r="D50" s="6"/>
      <c r="E50" s="1"/>
      <c r="F50" s="6"/>
      <c r="G50" s="6"/>
      <c r="H50" s="6"/>
      <c r="I50" s="6"/>
    </row>
    <row r="51" spans="1:9" ht="63.75">
      <c r="A51" s="8">
        <v>4</v>
      </c>
      <c r="B51" s="1" t="s">
        <v>218</v>
      </c>
      <c r="C51" s="2" t="s">
        <v>245</v>
      </c>
      <c r="D51" s="6">
        <v>1</v>
      </c>
      <c r="E51" s="1" t="s">
        <v>30</v>
      </c>
      <c r="F51" s="6">
        <v>0</v>
      </c>
      <c r="G51" s="6">
        <v>0</v>
      </c>
      <c r="H51" s="6">
        <f>ROUND(D51*F51,0)</f>
        <v>0</v>
      </c>
      <c r="I51" s="6">
        <f>ROUND(D51*G51,0)</f>
        <v>0</v>
      </c>
    </row>
    <row r="52" spans="1:9" ht="15">
      <c r="A52" s="8"/>
      <c r="B52" s="1"/>
      <c r="C52" s="1"/>
      <c r="D52" s="6"/>
      <c r="E52" s="1"/>
      <c r="F52" s="6"/>
      <c r="G52" s="6"/>
      <c r="H52" s="6"/>
      <c r="I52" s="6"/>
    </row>
    <row r="53" spans="1:9" ht="63.75">
      <c r="A53" s="8">
        <v>5</v>
      </c>
      <c r="B53" s="1" t="s">
        <v>219</v>
      </c>
      <c r="C53" s="2" t="s">
        <v>246</v>
      </c>
      <c r="D53" s="6">
        <v>1</v>
      </c>
      <c r="E53" s="1" t="s">
        <v>30</v>
      </c>
      <c r="F53" s="6">
        <v>0</v>
      </c>
      <c r="G53" s="6">
        <v>0</v>
      </c>
      <c r="H53" s="6">
        <f>ROUND(D53*F53,0)</f>
        <v>0</v>
      </c>
      <c r="I53" s="6">
        <f>ROUND(D53*G53,0)</f>
        <v>0</v>
      </c>
    </row>
    <row r="54" spans="1:9" ht="15">
      <c r="A54" s="8"/>
      <c r="B54" s="1"/>
      <c r="C54" s="1"/>
      <c r="D54" s="6"/>
      <c r="E54" s="1"/>
      <c r="F54" s="6"/>
      <c r="G54" s="6"/>
      <c r="H54" s="6"/>
      <c r="I54" s="6"/>
    </row>
    <row r="55" spans="1:9" ht="51">
      <c r="A55" s="8">
        <v>6</v>
      </c>
      <c r="B55" s="1" t="s">
        <v>220</v>
      </c>
      <c r="C55" s="2" t="s">
        <v>247</v>
      </c>
      <c r="D55" s="6">
        <v>1</v>
      </c>
      <c r="E55" s="1" t="s">
        <v>30</v>
      </c>
      <c r="F55" s="6">
        <v>0</v>
      </c>
      <c r="G55" s="6">
        <v>0</v>
      </c>
      <c r="H55" s="6">
        <f>ROUND(D55*F55,0)</f>
        <v>0</v>
      </c>
      <c r="I55" s="6">
        <f>ROUND(D55*G55,0)</f>
        <v>0</v>
      </c>
    </row>
    <row r="56" spans="1:9" ht="15">
      <c r="A56" s="8"/>
      <c r="B56" s="1"/>
      <c r="C56" s="1"/>
      <c r="D56" s="6"/>
      <c r="E56" s="1"/>
      <c r="F56" s="6"/>
      <c r="G56" s="6"/>
      <c r="H56" s="6"/>
      <c r="I56" s="6"/>
    </row>
    <row r="57" spans="1:9" ht="63.75">
      <c r="A57" s="8">
        <v>7</v>
      </c>
      <c r="B57" s="1" t="s">
        <v>235</v>
      </c>
      <c r="C57" s="2" t="s">
        <v>248</v>
      </c>
      <c r="D57" s="6">
        <v>1</v>
      </c>
      <c r="E57" s="1" t="s">
        <v>30</v>
      </c>
      <c r="F57" s="6">
        <v>0</v>
      </c>
      <c r="G57" s="6">
        <v>0</v>
      </c>
      <c r="H57" s="6">
        <f>ROUND(D57*F57,0)</f>
        <v>0</v>
      </c>
      <c r="I57" s="6">
        <f>ROUND(D57*G57,0)</f>
        <v>0</v>
      </c>
    </row>
    <row r="58" spans="1:9" ht="15">
      <c r="A58" s="8"/>
      <c r="B58" s="1"/>
      <c r="C58" s="1"/>
      <c r="D58" s="6"/>
      <c r="E58" s="1"/>
      <c r="F58" s="6"/>
      <c r="G58" s="6"/>
      <c r="H58" s="6"/>
      <c r="I58" s="6"/>
    </row>
    <row r="59" spans="1:9" ht="51">
      <c r="A59" s="8">
        <v>8</v>
      </c>
      <c r="B59" s="1" t="s">
        <v>236</v>
      </c>
      <c r="C59" s="2" t="s">
        <v>249</v>
      </c>
      <c r="D59" s="6">
        <v>1</v>
      </c>
      <c r="E59" s="1" t="s">
        <v>30</v>
      </c>
      <c r="F59" s="6">
        <v>0</v>
      </c>
      <c r="G59" s="6">
        <v>0</v>
      </c>
      <c r="H59" s="6">
        <f>ROUND(D59*F59,0)</f>
        <v>0</v>
      </c>
      <c r="I59" s="6">
        <f>ROUND(D59*G59,0)</f>
        <v>0</v>
      </c>
    </row>
    <row r="60" spans="1:9" ht="15">
      <c r="A60" s="8"/>
      <c r="B60" s="1"/>
      <c r="C60" s="1"/>
      <c r="D60" s="6"/>
      <c r="E60" s="1"/>
      <c r="F60" s="6"/>
      <c r="G60" s="6"/>
      <c r="H60" s="6"/>
      <c r="I60" s="6"/>
    </row>
    <row r="61" spans="1:9" ht="51">
      <c r="A61" s="8">
        <v>9</v>
      </c>
      <c r="B61" s="1" t="s">
        <v>237</v>
      </c>
      <c r="C61" s="2" t="s">
        <v>250</v>
      </c>
      <c r="D61" s="6">
        <v>1</v>
      </c>
      <c r="E61" s="1" t="s">
        <v>30</v>
      </c>
      <c r="F61" s="6">
        <v>0</v>
      </c>
      <c r="G61" s="6">
        <v>0</v>
      </c>
      <c r="H61" s="6">
        <f>ROUND(D61*F61,0)</f>
        <v>0</v>
      </c>
      <c r="I61" s="6">
        <f>ROUND(D61*G61,0)</f>
        <v>0</v>
      </c>
    </row>
    <row r="62" spans="1:9" ht="15">
      <c r="A62" s="8"/>
      <c r="B62" s="1"/>
      <c r="C62" s="1"/>
      <c r="D62" s="6"/>
      <c r="E62" s="1"/>
      <c r="F62" s="6"/>
      <c r="G62" s="6"/>
      <c r="H62" s="6"/>
      <c r="I62" s="6"/>
    </row>
    <row r="63" spans="1:9" ht="68.25" customHeight="1">
      <c r="A63" s="8">
        <v>10</v>
      </c>
      <c r="B63" s="1" t="s">
        <v>238</v>
      </c>
      <c r="C63" s="2" t="s">
        <v>251</v>
      </c>
      <c r="D63" s="6">
        <v>1</v>
      </c>
      <c r="E63" s="1" t="s">
        <v>30</v>
      </c>
      <c r="F63" s="6">
        <v>0</v>
      </c>
      <c r="G63" s="6">
        <v>0</v>
      </c>
      <c r="H63" s="6">
        <f>ROUND(D63*F63,0)</f>
        <v>0</v>
      </c>
      <c r="I63" s="6">
        <f>ROUND(D63*G63,0)</f>
        <v>0</v>
      </c>
    </row>
    <row r="64" spans="1:9" ht="15">
      <c r="A64" s="8"/>
      <c r="B64" s="1"/>
      <c r="C64" s="1"/>
      <c r="D64" s="6"/>
      <c r="E64" s="1"/>
      <c r="F64" s="6"/>
      <c r="G64" s="6"/>
      <c r="H64" s="6"/>
      <c r="I64" s="6"/>
    </row>
    <row r="65" spans="1:9" ht="93" customHeight="1">
      <c r="A65" s="8">
        <v>11</v>
      </c>
      <c r="B65" s="1" t="s">
        <v>221</v>
      </c>
      <c r="C65" s="2" t="s">
        <v>252</v>
      </c>
      <c r="D65" s="6">
        <v>1</v>
      </c>
      <c r="E65" s="1" t="s">
        <v>30</v>
      </c>
      <c r="F65" s="6">
        <v>0</v>
      </c>
      <c r="G65" s="6">
        <v>0</v>
      </c>
      <c r="H65" s="6">
        <f>ROUND(D65*F65,0)</f>
        <v>0</v>
      </c>
      <c r="I65" s="6">
        <f>ROUND(D65*G65,0)</f>
        <v>0</v>
      </c>
    </row>
    <row r="66" spans="1:9" ht="15">
      <c r="A66" s="8"/>
      <c r="B66" s="1"/>
      <c r="C66" s="1"/>
      <c r="D66" s="6"/>
      <c r="E66" s="1"/>
      <c r="F66" s="6"/>
      <c r="G66" s="6"/>
      <c r="H66" s="6"/>
      <c r="I66" s="6"/>
    </row>
    <row r="67" spans="1:9" ht="38.25">
      <c r="A67" s="8">
        <v>12</v>
      </c>
      <c r="B67" s="1" t="s">
        <v>239</v>
      </c>
      <c r="C67" s="2" t="s">
        <v>253</v>
      </c>
      <c r="D67" s="6">
        <v>1</v>
      </c>
      <c r="E67" s="1" t="s">
        <v>30</v>
      </c>
      <c r="F67" s="6">
        <v>0</v>
      </c>
      <c r="G67" s="6">
        <v>0</v>
      </c>
      <c r="H67" s="6">
        <f>ROUND(D67*F67,0)</f>
        <v>0</v>
      </c>
      <c r="I67" s="6">
        <f>ROUND(D67*G67,0)</f>
        <v>0</v>
      </c>
    </row>
    <row r="68" spans="1:9" ht="15">
      <c r="A68" s="8"/>
      <c r="B68" s="1"/>
      <c r="C68" s="1"/>
      <c r="D68" s="6"/>
      <c r="E68" s="1"/>
      <c r="F68" s="6"/>
      <c r="G68" s="6"/>
      <c r="H68" s="6"/>
      <c r="I68" s="6"/>
    </row>
    <row r="69" spans="1:9" ht="89.25">
      <c r="A69" s="8">
        <v>13</v>
      </c>
      <c r="B69" s="1" t="s">
        <v>222</v>
      </c>
      <c r="C69" s="2" t="s">
        <v>254</v>
      </c>
      <c r="D69" s="6">
        <v>1</v>
      </c>
      <c r="E69" s="1" t="s">
        <v>30</v>
      </c>
      <c r="F69" s="6">
        <v>0</v>
      </c>
      <c r="G69" s="6">
        <v>0</v>
      </c>
      <c r="H69" s="6">
        <f>ROUND(D69*F69,0)</f>
        <v>0</v>
      </c>
      <c r="I69" s="6">
        <f>ROUND(D69*G69,0)</f>
        <v>0</v>
      </c>
    </row>
    <row r="70" spans="1:9" ht="15">
      <c r="A70" s="8"/>
      <c r="B70" s="1"/>
      <c r="C70" s="1"/>
      <c r="D70" s="6"/>
      <c r="E70" s="1"/>
      <c r="F70" s="6"/>
      <c r="G70" s="6"/>
      <c r="H70" s="6"/>
      <c r="I70" s="6"/>
    </row>
    <row r="71" spans="1:9" ht="25.5">
      <c r="A71" s="8">
        <v>14</v>
      </c>
      <c r="B71" s="1" t="s">
        <v>223</v>
      </c>
      <c r="C71" s="2" t="s">
        <v>255</v>
      </c>
      <c r="D71" s="6">
        <v>1</v>
      </c>
      <c r="E71" s="1" t="s">
        <v>30</v>
      </c>
      <c r="F71" s="6">
        <v>0</v>
      </c>
      <c r="G71" s="6">
        <v>0</v>
      </c>
      <c r="H71" s="6">
        <f>ROUND(D71*F71,0)</f>
        <v>0</v>
      </c>
      <c r="I71" s="6">
        <f>ROUND(D71*G71,0)</f>
        <v>0</v>
      </c>
    </row>
    <row r="72" spans="1:9" ht="15">
      <c r="A72" s="8"/>
      <c r="B72" s="1"/>
      <c r="C72" s="1"/>
      <c r="D72" s="6"/>
      <c r="E72" s="1"/>
      <c r="F72" s="6"/>
      <c r="G72" s="6"/>
      <c r="H72" s="6"/>
      <c r="I72" s="6"/>
    </row>
    <row r="73" spans="1:9" ht="38.25">
      <c r="A73" s="8">
        <v>15</v>
      </c>
      <c r="B73" s="1" t="s">
        <v>225</v>
      </c>
      <c r="C73" s="2" t="s">
        <v>256</v>
      </c>
      <c r="D73" s="6">
        <v>1</v>
      </c>
      <c r="E73" s="1" t="s">
        <v>30</v>
      </c>
      <c r="F73" s="6">
        <v>0</v>
      </c>
      <c r="G73" s="6">
        <v>0</v>
      </c>
      <c r="H73" s="6">
        <f>ROUND(D73*F73,0)</f>
        <v>0</v>
      </c>
      <c r="I73" s="6">
        <f>ROUND(D73*G73,0)</f>
        <v>0</v>
      </c>
    </row>
    <row r="74" spans="1:9" ht="15">
      <c r="A74" s="8"/>
      <c r="B74" s="1"/>
      <c r="C74" s="1"/>
      <c r="D74" s="6"/>
      <c r="E74" s="1"/>
      <c r="F74" s="6"/>
      <c r="G74" s="6"/>
      <c r="H74" s="6"/>
      <c r="I74" s="6"/>
    </row>
    <row r="75" spans="1:9" ht="38.25">
      <c r="A75" s="8">
        <v>16</v>
      </c>
      <c r="B75" s="1" t="s">
        <v>226</v>
      </c>
      <c r="C75" s="2" t="s">
        <v>257</v>
      </c>
      <c r="D75" s="6">
        <v>1</v>
      </c>
      <c r="E75" s="1" t="s">
        <v>30</v>
      </c>
      <c r="F75" s="6">
        <v>0</v>
      </c>
      <c r="G75" s="6">
        <v>0</v>
      </c>
      <c r="H75" s="6">
        <f>ROUND(D75*F75,0)</f>
        <v>0</v>
      </c>
      <c r="I75" s="6">
        <f>ROUND(D75*G75,0)</f>
        <v>0</v>
      </c>
    </row>
    <row r="76" spans="1:9" ht="15">
      <c r="A76" s="8"/>
      <c r="B76" s="1"/>
      <c r="C76" s="2"/>
      <c r="D76" s="6"/>
      <c r="E76" s="1"/>
      <c r="F76" s="6"/>
      <c r="G76" s="6"/>
      <c r="H76" s="6"/>
      <c r="I76" s="6"/>
    </row>
    <row r="77" spans="1:9" ht="25.5">
      <c r="A77" s="8">
        <v>17</v>
      </c>
      <c r="B77" s="1" t="s">
        <v>227</v>
      </c>
      <c r="C77" s="2" t="s">
        <v>240</v>
      </c>
      <c r="D77" s="6">
        <v>1</v>
      </c>
      <c r="E77" s="1" t="s">
        <v>30</v>
      </c>
      <c r="F77" s="6">
        <v>0</v>
      </c>
      <c r="G77" s="6">
        <v>0</v>
      </c>
      <c r="H77" s="6">
        <f>ROUND(D77*F77,0)</f>
        <v>0</v>
      </c>
      <c r="I77" s="6">
        <f>ROUND(D77*G77,0)</f>
        <v>0</v>
      </c>
    </row>
    <row r="78" spans="1:9" ht="15">
      <c r="A78" s="8"/>
      <c r="B78" s="1"/>
      <c r="C78" s="1"/>
      <c r="D78" s="6"/>
      <c r="E78" s="1"/>
      <c r="F78" s="6"/>
      <c r="G78" s="6"/>
      <c r="H78" s="6"/>
      <c r="I78" s="6"/>
    </row>
    <row r="79" spans="1:9" ht="25.5">
      <c r="A79" s="7">
        <v>33</v>
      </c>
      <c r="B79" s="3"/>
      <c r="C79" s="3" t="s">
        <v>241</v>
      </c>
      <c r="D79" s="5"/>
      <c r="E79" s="3"/>
      <c r="F79" s="5"/>
      <c r="G79" s="5"/>
      <c r="H79" s="5">
        <f>ROUND(SUM(H45:H78),0)</f>
        <v>0</v>
      </c>
      <c r="I79" s="5">
        <f>ROUND(SUM(I45:I78),0)</f>
        <v>0</v>
      </c>
    </row>
    <row r="83" spans="1:2" ht="18.75">
      <c r="A83" s="43">
        <v>71</v>
      </c>
      <c r="B83" s="44" t="s">
        <v>233</v>
      </c>
    </row>
    <row r="85" spans="1:9" ht="25.5">
      <c r="A85" s="7" t="s">
        <v>3</v>
      </c>
      <c r="B85" s="3" t="s">
        <v>4</v>
      </c>
      <c r="C85" s="3" t="s">
        <v>5</v>
      </c>
      <c r="D85" s="5" t="s">
        <v>6</v>
      </c>
      <c r="E85" s="3" t="s">
        <v>7</v>
      </c>
      <c r="F85" s="5" t="s">
        <v>8</v>
      </c>
      <c r="G85" s="5" t="s">
        <v>9</v>
      </c>
      <c r="H85" s="5" t="s">
        <v>10</v>
      </c>
      <c r="I85" s="5" t="s">
        <v>11</v>
      </c>
    </row>
    <row r="86" spans="1:9" ht="15">
      <c r="A86" s="8"/>
      <c r="B86" s="1"/>
      <c r="C86" s="2"/>
      <c r="D86" s="6"/>
      <c r="E86" s="1"/>
      <c r="F86" s="6"/>
      <c r="G86" s="6"/>
      <c r="H86" s="6"/>
      <c r="I86" s="6"/>
    </row>
    <row r="87" spans="1:9" ht="15">
      <c r="A87" s="20">
        <v>1</v>
      </c>
      <c r="B87" s="58" t="s">
        <v>227</v>
      </c>
      <c r="C87" s="59" t="s">
        <v>266</v>
      </c>
      <c r="D87" s="20">
        <v>1</v>
      </c>
      <c r="E87" s="20" t="s">
        <v>30</v>
      </c>
      <c r="F87" s="20">
        <v>0</v>
      </c>
      <c r="G87" s="20">
        <v>0</v>
      </c>
      <c r="H87" s="6">
        <f>ROUND(D87*F87,0)</f>
        <v>0</v>
      </c>
      <c r="I87" s="6">
        <f>ROUND(D87*G87,0)</f>
        <v>0</v>
      </c>
    </row>
    <row r="88" spans="1:9" ht="15">
      <c r="A88" s="8"/>
      <c r="B88" s="1"/>
      <c r="C88" s="1" t="s">
        <v>267</v>
      </c>
      <c r="D88" s="6"/>
      <c r="E88" s="1"/>
      <c r="F88" s="6"/>
      <c r="G88" s="6"/>
      <c r="H88" s="6"/>
      <c r="I88" s="6"/>
    </row>
    <row r="89" spans="1:9" ht="25.5">
      <c r="A89" s="52"/>
      <c r="B89" s="53" t="s">
        <v>265</v>
      </c>
      <c r="C89" s="53" t="s">
        <v>13</v>
      </c>
      <c r="D89" s="54"/>
      <c r="E89" s="53"/>
      <c r="F89" s="54"/>
      <c r="G89" s="54"/>
      <c r="H89" s="54">
        <f>ROUND(SUM(H86:H88),0)</f>
        <v>0</v>
      </c>
      <c r="I89" s="54">
        <f>ROUND(SUM(I86:I88),0)</f>
        <v>0</v>
      </c>
    </row>
    <row r="90" spans="1:10" ht="15">
      <c r="A90" s="57"/>
      <c r="B90" s="57"/>
      <c r="C90" s="57"/>
      <c r="D90" s="57"/>
      <c r="E90" s="57"/>
      <c r="F90" s="57"/>
      <c r="G90" s="57"/>
      <c r="H90" s="57"/>
      <c r="I90" s="57"/>
      <c r="J90" s="56"/>
    </row>
    <row r="91" spans="1:9" ht="15">
      <c r="A91" s="56"/>
      <c r="B91" s="56"/>
      <c r="C91" s="56"/>
      <c r="D91" s="56"/>
      <c r="E91" s="56"/>
      <c r="F91" s="56"/>
      <c r="G91" s="55"/>
      <c r="H91" s="56"/>
      <c r="I91" s="56"/>
    </row>
    <row r="92" spans="1:9" ht="18.75">
      <c r="A92" s="50" t="s">
        <v>271</v>
      </c>
      <c r="B92" s="50"/>
      <c r="C92" s="50"/>
      <c r="D92" s="50"/>
      <c r="E92" s="50"/>
      <c r="F92" s="50"/>
      <c r="G92" s="50"/>
      <c r="H92" s="50">
        <f>H4+H13+H22+H33+H48+H78+H88</f>
        <v>0</v>
      </c>
      <c r="I92" s="51">
        <f>I4+I13+I22+I33+I48+I78+I88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0"/>
  <sheetViews>
    <sheetView zoomScale="75" zoomScaleNormal="75" zoomScalePageLayoutView="0" workbookViewId="0" topLeftCell="A1">
      <selection activeCell="M70" sqref="M70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54.57421875" style="0" customWidth="1"/>
  </cols>
  <sheetData>
    <row r="1" spans="1:3" ht="54.75" customHeight="1">
      <c r="A1" t="s">
        <v>303</v>
      </c>
      <c r="C1" s="44" t="s">
        <v>306</v>
      </c>
    </row>
    <row r="2" spans="1:9" ht="25.5">
      <c r="A2" s="64" t="s">
        <v>3</v>
      </c>
      <c r="B2" s="64" t="s">
        <v>4</v>
      </c>
      <c r="C2" s="64" t="s">
        <v>5</v>
      </c>
      <c r="D2" s="65" t="s">
        <v>6</v>
      </c>
      <c r="E2" s="65" t="s">
        <v>7</v>
      </c>
      <c r="F2" s="65" t="s">
        <v>8</v>
      </c>
      <c r="G2" s="65" t="s">
        <v>9</v>
      </c>
      <c r="H2" s="65" t="s">
        <v>10</v>
      </c>
      <c r="I2" s="65" t="s">
        <v>11</v>
      </c>
    </row>
    <row r="3" spans="1:9" ht="58.5" customHeight="1">
      <c r="A3" s="66">
        <v>1</v>
      </c>
      <c r="B3" s="67" t="s">
        <v>273</v>
      </c>
      <c r="C3" s="66" t="s">
        <v>345</v>
      </c>
      <c r="D3" s="67">
        <v>1</v>
      </c>
      <c r="E3" s="66" t="s">
        <v>30</v>
      </c>
      <c r="F3" s="66"/>
      <c r="G3" s="66"/>
      <c r="H3" s="67">
        <f aca="true" t="shared" si="0" ref="H3:H28">ROUND(F3*D3,0)</f>
        <v>0</v>
      </c>
      <c r="I3" s="67">
        <f aca="true" t="shared" si="1" ref="I3:I28">ROUND(G3*D3,0)</f>
        <v>0</v>
      </c>
    </row>
    <row r="4" spans="1:9" ht="57.75" customHeight="1">
      <c r="A4" s="66">
        <v>2</v>
      </c>
      <c r="B4" s="67" t="s">
        <v>274</v>
      </c>
      <c r="C4" s="66" t="s">
        <v>346</v>
      </c>
      <c r="D4" s="67">
        <v>2</v>
      </c>
      <c r="E4" s="66" t="s">
        <v>30</v>
      </c>
      <c r="F4" s="66"/>
      <c r="G4" s="66"/>
      <c r="H4" s="67">
        <f t="shared" si="0"/>
        <v>0</v>
      </c>
      <c r="I4" s="67">
        <f t="shared" si="1"/>
        <v>0</v>
      </c>
    </row>
    <row r="5" spans="1:9" ht="51" customHeight="1">
      <c r="A5" s="66">
        <v>3</v>
      </c>
      <c r="B5" s="67" t="s">
        <v>275</v>
      </c>
      <c r="C5" s="66" t="s">
        <v>347</v>
      </c>
      <c r="D5" s="67">
        <v>64</v>
      </c>
      <c r="E5" s="66" t="s">
        <v>30</v>
      </c>
      <c r="F5" s="66"/>
      <c r="G5" s="66"/>
      <c r="H5" s="67">
        <f t="shared" si="0"/>
        <v>0</v>
      </c>
      <c r="I5" s="67">
        <f t="shared" si="1"/>
        <v>0</v>
      </c>
    </row>
    <row r="6" spans="1:9" ht="67.5" customHeight="1">
      <c r="A6" s="66">
        <v>4</v>
      </c>
      <c r="B6" s="67" t="s">
        <v>276</v>
      </c>
      <c r="C6" s="66" t="s">
        <v>348</v>
      </c>
      <c r="D6" s="67">
        <v>1</v>
      </c>
      <c r="E6" s="66" t="s">
        <v>30</v>
      </c>
      <c r="F6" s="66"/>
      <c r="G6" s="66"/>
      <c r="H6" s="67">
        <f t="shared" si="0"/>
        <v>0</v>
      </c>
      <c r="I6" s="67">
        <f t="shared" si="1"/>
        <v>0</v>
      </c>
    </row>
    <row r="7" spans="1:9" ht="71.25" customHeight="1">
      <c r="A7" s="66">
        <v>5</v>
      </c>
      <c r="B7" s="67" t="s">
        <v>277</v>
      </c>
      <c r="C7" s="66" t="s">
        <v>349</v>
      </c>
      <c r="D7" s="67">
        <v>2</v>
      </c>
      <c r="E7" s="66" t="s">
        <v>30</v>
      </c>
      <c r="F7" s="66"/>
      <c r="G7" s="66"/>
      <c r="H7" s="67">
        <f t="shared" si="0"/>
        <v>0</v>
      </c>
      <c r="I7" s="67">
        <f t="shared" si="1"/>
        <v>0</v>
      </c>
    </row>
    <row r="8" spans="1:9" ht="111" customHeight="1">
      <c r="A8" s="66">
        <v>6</v>
      </c>
      <c r="B8" s="67" t="s">
        <v>278</v>
      </c>
      <c r="C8" s="66" t="s">
        <v>350</v>
      </c>
      <c r="D8" s="67">
        <v>328</v>
      </c>
      <c r="E8" s="66" t="s">
        <v>12</v>
      </c>
      <c r="F8" s="66"/>
      <c r="G8" s="66"/>
      <c r="H8" s="67">
        <f t="shared" si="0"/>
        <v>0</v>
      </c>
      <c r="I8" s="67">
        <f t="shared" si="1"/>
        <v>0</v>
      </c>
    </row>
    <row r="9" spans="1:9" ht="82.5" customHeight="1">
      <c r="A9" s="66">
        <v>7</v>
      </c>
      <c r="B9" s="67" t="s">
        <v>279</v>
      </c>
      <c r="C9" s="66" t="s">
        <v>351</v>
      </c>
      <c r="D9" s="67">
        <v>1</v>
      </c>
      <c r="E9" s="66" t="s">
        <v>30</v>
      </c>
      <c r="F9" s="66"/>
      <c r="G9" s="66"/>
      <c r="H9" s="67">
        <f t="shared" si="0"/>
        <v>0</v>
      </c>
      <c r="I9" s="67">
        <f t="shared" si="1"/>
        <v>0</v>
      </c>
    </row>
    <row r="10" spans="1:9" ht="83.25" customHeight="1">
      <c r="A10" s="66">
        <v>8</v>
      </c>
      <c r="B10" s="67" t="s">
        <v>280</v>
      </c>
      <c r="C10" s="66" t="s">
        <v>352</v>
      </c>
      <c r="D10" s="67">
        <v>1</v>
      </c>
      <c r="E10" s="66" t="s">
        <v>30</v>
      </c>
      <c r="F10" s="66"/>
      <c r="G10" s="66"/>
      <c r="H10" s="67">
        <f t="shared" si="0"/>
        <v>0</v>
      </c>
      <c r="I10" s="67">
        <f t="shared" si="1"/>
        <v>0</v>
      </c>
    </row>
    <row r="11" spans="1:9" ht="100.5" customHeight="1">
      <c r="A11" s="66">
        <v>9</v>
      </c>
      <c r="B11" s="67" t="s">
        <v>281</v>
      </c>
      <c r="C11" s="66" t="s">
        <v>353</v>
      </c>
      <c r="D11" s="67">
        <v>2</v>
      </c>
      <c r="E11" s="66" t="s">
        <v>30</v>
      </c>
      <c r="F11" s="66"/>
      <c r="G11" s="66"/>
      <c r="H11" s="67">
        <f t="shared" si="0"/>
        <v>0</v>
      </c>
      <c r="I11" s="67">
        <f t="shared" si="1"/>
        <v>0</v>
      </c>
    </row>
    <row r="12" spans="1:9" ht="81.75" customHeight="1">
      <c r="A12" s="66">
        <v>10</v>
      </c>
      <c r="B12" s="67" t="s">
        <v>282</v>
      </c>
      <c r="C12" s="66" t="s">
        <v>354</v>
      </c>
      <c r="D12" s="67">
        <v>9</v>
      </c>
      <c r="E12" s="66" t="s">
        <v>30</v>
      </c>
      <c r="F12" s="66"/>
      <c r="G12" s="66"/>
      <c r="H12" s="67">
        <f t="shared" si="0"/>
        <v>0</v>
      </c>
      <c r="I12" s="67">
        <f t="shared" si="1"/>
        <v>0</v>
      </c>
    </row>
    <row r="13" spans="1:9" ht="84.75" customHeight="1">
      <c r="A13" s="66">
        <v>11</v>
      </c>
      <c r="B13" s="67" t="s">
        <v>283</v>
      </c>
      <c r="C13" s="66" t="s">
        <v>355</v>
      </c>
      <c r="D13" s="67">
        <v>12</v>
      </c>
      <c r="E13" s="66" t="s">
        <v>30</v>
      </c>
      <c r="F13" s="66"/>
      <c r="G13" s="66"/>
      <c r="H13" s="67">
        <f t="shared" si="0"/>
        <v>0</v>
      </c>
      <c r="I13" s="67">
        <f t="shared" si="1"/>
        <v>0</v>
      </c>
    </row>
    <row r="14" spans="1:9" ht="85.5" customHeight="1">
      <c r="A14" s="66">
        <v>12</v>
      </c>
      <c r="B14" s="67" t="s">
        <v>284</v>
      </c>
      <c r="C14" s="66" t="s">
        <v>356</v>
      </c>
      <c r="D14" s="67">
        <v>4</v>
      </c>
      <c r="E14" s="66" t="s">
        <v>30</v>
      </c>
      <c r="F14" s="66"/>
      <c r="G14" s="66"/>
      <c r="H14" s="67">
        <f t="shared" si="0"/>
        <v>0</v>
      </c>
      <c r="I14" s="67">
        <f t="shared" si="1"/>
        <v>0</v>
      </c>
    </row>
    <row r="15" spans="1:9" ht="82.5" customHeight="1">
      <c r="A15" s="66">
        <v>13</v>
      </c>
      <c r="B15" s="67" t="s">
        <v>285</v>
      </c>
      <c r="C15" s="66" t="s">
        <v>357</v>
      </c>
      <c r="D15" s="67">
        <v>2</v>
      </c>
      <c r="E15" s="66" t="s">
        <v>30</v>
      </c>
      <c r="F15" s="66"/>
      <c r="G15" s="66"/>
      <c r="H15" s="67">
        <f t="shared" si="0"/>
        <v>0</v>
      </c>
      <c r="I15" s="67">
        <f t="shared" si="1"/>
        <v>0</v>
      </c>
    </row>
    <row r="16" spans="1:9" ht="87.75" customHeight="1">
      <c r="A16" s="66">
        <v>14</v>
      </c>
      <c r="B16" s="67" t="s">
        <v>286</v>
      </c>
      <c r="C16" s="66" t="s">
        <v>358</v>
      </c>
      <c r="D16" s="67">
        <v>6</v>
      </c>
      <c r="E16" s="66" t="s">
        <v>30</v>
      </c>
      <c r="F16" s="66"/>
      <c r="G16" s="66"/>
      <c r="H16" s="67">
        <f t="shared" si="0"/>
        <v>0</v>
      </c>
      <c r="I16" s="67">
        <f t="shared" si="1"/>
        <v>0</v>
      </c>
    </row>
    <row r="17" spans="1:9" ht="87.75" customHeight="1">
      <c r="A17" s="66">
        <v>15</v>
      </c>
      <c r="B17" s="67" t="s">
        <v>287</v>
      </c>
      <c r="C17" s="66" t="s">
        <v>359</v>
      </c>
      <c r="D17" s="67">
        <v>16</v>
      </c>
      <c r="E17" s="66" t="s">
        <v>30</v>
      </c>
      <c r="F17" s="66"/>
      <c r="G17" s="66"/>
      <c r="H17" s="67">
        <f t="shared" si="0"/>
        <v>0</v>
      </c>
      <c r="I17" s="67">
        <f t="shared" si="1"/>
        <v>0</v>
      </c>
    </row>
    <row r="18" spans="1:9" ht="85.5" customHeight="1">
      <c r="A18" s="66">
        <v>16</v>
      </c>
      <c r="B18" s="67" t="s">
        <v>288</v>
      </c>
      <c r="C18" s="66" t="s">
        <v>360</v>
      </c>
      <c r="D18" s="67">
        <v>8</v>
      </c>
      <c r="E18" s="66" t="s">
        <v>30</v>
      </c>
      <c r="F18" s="66"/>
      <c r="G18" s="66"/>
      <c r="H18" s="67">
        <f t="shared" si="0"/>
        <v>0</v>
      </c>
      <c r="I18" s="67">
        <f t="shared" si="1"/>
        <v>0</v>
      </c>
    </row>
    <row r="19" spans="1:9" ht="81.75" customHeight="1">
      <c r="A19" s="66">
        <v>17</v>
      </c>
      <c r="B19" s="67" t="s">
        <v>289</v>
      </c>
      <c r="C19" s="66" t="s">
        <v>361</v>
      </c>
      <c r="D19" s="67">
        <v>12</v>
      </c>
      <c r="E19" s="66" t="s">
        <v>30</v>
      </c>
      <c r="F19" s="66"/>
      <c r="G19" s="66"/>
      <c r="H19" s="67">
        <f t="shared" si="0"/>
        <v>0</v>
      </c>
      <c r="I19" s="67">
        <f t="shared" si="1"/>
        <v>0</v>
      </c>
    </row>
    <row r="20" spans="1:9" ht="83.25" customHeight="1">
      <c r="A20" s="66">
        <v>18</v>
      </c>
      <c r="B20" s="67" t="s">
        <v>290</v>
      </c>
      <c r="C20" s="66" t="s">
        <v>362</v>
      </c>
      <c r="D20" s="67">
        <v>60</v>
      </c>
      <c r="E20" s="66" t="s">
        <v>35</v>
      </c>
      <c r="F20" s="66"/>
      <c r="G20" s="66"/>
      <c r="H20" s="67">
        <f t="shared" si="0"/>
        <v>0</v>
      </c>
      <c r="I20" s="67">
        <f t="shared" si="1"/>
        <v>0</v>
      </c>
    </row>
    <row r="21" spans="1:9" ht="86.25" customHeight="1">
      <c r="A21" s="66">
        <v>19</v>
      </c>
      <c r="B21" s="67" t="s">
        <v>291</v>
      </c>
      <c r="C21" s="66" t="s">
        <v>363</v>
      </c>
      <c r="D21" s="67">
        <v>24</v>
      </c>
      <c r="E21" s="66" t="s">
        <v>35</v>
      </c>
      <c r="F21" s="66"/>
      <c r="G21" s="66"/>
      <c r="H21" s="67">
        <f t="shared" si="0"/>
        <v>0</v>
      </c>
      <c r="I21" s="67">
        <f t="shared" si="1"/>
        <v>0</v>
      </c>
    </row>
    <row r="22" spans="1:9" ht="83.25" customHeight="1">
      <c r="A22" s="66">
        <v>20</v>
      </c>
      <c r="B22" s="67" t="s">
        <v>292</v>
      </c>
      <c r="C22" s="66" t="s">
        <v>364</v>
      </c>
      <c r="D22" s="67">
        <v>3</v>
      </c>
      <c r="E22" s="66" t="s">
        <v>30</v>
      </c>
      <c r="F22" s="66"/>
      <c r="G22" s="66"/>
      <c r="H22" s="67">
        <f t="shared" si="0"/>
        <v>0</v>
      </c>
      <c r="I22" s="67">
        <f t="shared" si="1"/>
        <v>0</v>
      </c>
    </row>
    <row r="23" spans="1:9" ht="84.75" customHeight="1">
      <c r="A23" s="66">
        <v>21</v>
      </c>
      <c r="B23" s="67" t="s">
        <v>293</v>
      </c>
      <c r="C23" s="66" t="s">
        <v>365</v>
      </c>
      <c r="D23" s="67">
        <v>6</v>
      </c>
      <c r="E23" s="66" t="s">
        <v>30</v>
      </c>
      <c r="F23" s="66"/>
      <c r="G23" s="66"/>
      <c r="H23" s="67">
        <f t="shared" si="0"/>
        <v>0</v>
      </c>
      <c r="I23" s="67">
        <f t="shared" si="1"/>
        <v>0</v>
      </c>
    </row>
    <row r="24" spans="1:9" ht="87.75" customHeight="1">
      <c r="A24" s="66">
        <v>22</v>
      </c>
      <c r="B24" s="67" t="s">
        <v>294</v>
      </c>
      <c r="C24" s="66" t="s">
        <v>366</v>
      </c>
      <c r="D24" s="67">
        <v>24</v>
      </c>
      <c r="E24" s="66" t="s">
        <v>35</v>
      </c>
      <c r="F24" s="66"/>
      <c r="G24" s="66"/>
      <c r="H24" s="67">
        <f t="shared" si="0"/>
        <v>0</v>
      </c>
      <c r="I24" s="67">
        <f t="shared" si="1"/>
        <v>0</v>
      </c>
    </row>
    <row r="25" spans="1:9" ht="78.75" customHeight="1">
      <c r="A25" s="66">
        <v>23</v>
      </c>
      <c r="B25" s="67" t="s">
        <v>295</v>
      </c>
      <c r="C25" s="66" t="s">
        <v>296</v>
      </c>
      <c r="D25" s="67">
        <v>60</v>
      </c>
      <c r="E25" s="66" t="s">
        <v>35</v>
      </c>
      <c r="F25" s="66"/>
      <c r="G25" s="66"/>
      <c r="H25" s="67">
        <f t="shared" si="0"/>
        <v>0</v>
      </c>
      <c r="I25" s="67">
        <f t="shared" si="1"/>
        <v>0</v>
      </c>
    </row>
    <row r="26" spans="1:9" ht="87" customHeight="1">
      <c r="A26" s="66">
        <v>24</v>
      </c>
      <c r="B26" s="67" t="s">
        <v>297</v>
      </c>
      <c r="C26" s="66" t="s">
        <v>367</v>
      </c>
      <c r="D26" s="67">
        <v>1</v>
      </c>
      <c r="E26" s="66" t="s">
        <v>30</v>
      </c>
      <c r="F26" s="66"/>
      <c r="G26" s="66"/>
      <c r="H26" s="67">
        <f t="shared" si="0"/>
        <v>0</v>
      </c>
      <c r="I26" s="67">
        <f t="shared" si="1"/>
        <v>0</v>
      </c>
    </row>
    <row r="27" spans="1:9" ht="58.5" customHeight="1">
      <c r="A27" s="66">
        <v>25</v>
      </c>
      <c r="B27" s="67" t="s">
        <v>298</v>
      </c>
      <c r="C27" s="66" t="s">
        <v>368</v>
      </c>
      <c r="D27" s="67">
        <v>1</v>
      </c>
      <c r="E27" s="66" t="s">
        <v>30</v>
      </c>
      <c r="F27" s="66"/>
      <c r="G27" s="66"/>
      <c r="H27" s="67">
        <f t="shared" si="0"/>
        <v>0</v>
      </c>
      <c r="I27" s="67">
        <f t="shared" si="1"/>
        <v>0</v>
      </c>
    </row>
    <row r="28" spans="1:9" ht="63.75" customHeight="1">
      <c r="A28" s="66">
        <v>26</v>
      </c>
      <c r="B28" s="67" t="s">
        <v>299</v>
      </c>
      <c r="C28" s="66" t="s">
        <v>369</v>
      </c>
      <c r="D28" s="67">
        <v>1</v>
      </c>
      <c r="E28" s="66" t="s">
        <v>30</v>
      </c>
      <c r="F28" s="66"/>
      <c r="G28" s="66"/>
      <c r="H28" s="67">
        <f t="shared" si="0"/>
        <v>0</v>
      </c>
      <c r="I28" s="67">
        <f t="shared" si="1"/>
        <v>0</v>
      </c>
    </row>
    <row r="29" spans="1:9" ht="48" customHeight="1">
      <c r="A29" s="66">
        <v>27</v>
      </c>
      <c r="B29" s="67" t="s">
        <v>300</v>
      </c>
      <c r="C29" s="66" t="s">
        <v>370</v>
      </c>
      <c r="D29" s="67">
        <v>2</v>
      </c>
      <c r="E29" s="66" t="s">
        <v>30</v>
      </c>
      <c r="F29" s="66"/>
      <c r="G29" s="66"/>
      <c r="H29" s="67">
        <f>ROUND(F29*D29,0)</f>
        <v>0</v>
      </c>
      <c r="I29" s="67">
        <f>ROUND(G29*D29,0)</f>
        <v>0</v>
      </c>
    </row>
    <row r="30" spans="1:9" ht="56.25" customHeight="1">
      <c r="A30" s="66">
        <v>28</v>
      </c>
      <c r="B30" s="67" t="s">
        <v>301</v>
      </c>
      <c r="C30" s="66" t="s">
        <v>371</v>
      </c>
      <c r="D30" s="67">
        <v>118</v>
      </c>
      <c r="E30" s="66" t="s">
        <v>35</v>
      </c>
      <c r="F30" s="66"/>
      <c r="G30" s="66"/>
      <c r="H30" s="67">
        <f>ROUND(F30*D30,0)</f>
        <v>0</v>
      </c>
      <c r="I30" s="67">
        <f>ROUND(G30*D30,0)</f>
        <v>0</v>
      </c>
    </row>
    <row r="31" spans="1:9" ht="63.75" customHeight="1">
      <c r="A31" s="66">
        <v>29</v>
      </c>
      <c r="B31" s="67" t="s">
        <v>302</v>
      </c>
      <c r="C31" s="66" t="s">
        <v>372</v>
      </c>
      <c r="D31" s="67">
        <v>14</v>
      </c>
      <c r="E31" s="66" t="s">
        <v>30</v>
      </c>
      <c r="F31" s="66"/>
      <c r="G31" s="66"/>
      <c r="H31" s="67">
        <f>ROUND(F31*D31,0)</f>
        <v>0</v>
      </c>
      <c r="I31" s="67">
        <f>ROUND(G31*D31,0)</f>
        <v>0</v>
      </c>
    </row>
    <row r="32" spans="1:9" ht="33" customHeight="1">
      <c r="A32" s="71" t="s">
        <v>305</v>
      </c>
      <c r="B32" s="68"/>
      <c r="C32" s="70" t="s">
        <v>304</v>
      </c>
      <c r="D32" s="68"/>
      <c r="E32" s="68"/>
      <c r="F32" s="68"/>
      <c r="G32" s="68"/>
      <c r="H32" s="68">
        <f>ROUND(SUM(H3:H31),0)</f>
        <v>0</v>
      </c>
      <c r="I32" s="68">
        <f>ROUND(SUM(I3:I31),0)</f>
        <v>0</v>
      </c>
    </row>
    <row r="35" spans="1:3" ht="42" customHeight="1">
      <c r="A35" t="s">
        <v>308</v>
      </c>
      <c r="B35" s="69"/>
      <c r="C35" s="44" t="s">
        <v>307</v>
      </c>
    </row>
    <row r="36" spans="1:9" ht="25.5">
      <c r="A36" s="72" t="s">
        <v>3</v>
      </c>
      <c r="B36" s="72" t="s">
        <v>4</v>
      </c>
      <c r="C36" s="72" t="s">
        <v>5</v>
      </c>
      <c r="D36" s="73" t="s">
        <v>6</v>
      </c>
      <c r="E36" s="73" t="s">
        <v>7</v>
      </c>
      <c r="F36" s="73" t="s">
        <v>8</v>
      </c>
      <c r="G36" s="73" t="s">
        <v>9</v>
      </c>
      <c r="H36" s="73" t="s">
        <v>10</v>
      </c>
      <c r="I36" s="73" t="s">
        <v>11</v>
      </c>
    </row>
    <row r="37" spans="1:9" ht="57" customHeight="1">
      <c r="A37" s="74">
        <v>1</v>
      </c>
      <c r="B37" s="75" t="s">
        <v>273</v>
      </c>
      <c r="C37" s="74" t="s">
        <v>345</v>
      </c>
      <c r="D37" s="75">
        <v>1</v>
      </c>
      <c r="E37" s="74" t="s">
        <v>30</v>
      </c>
      <c r="F37" s="74"/>
      <c r="G37" s="74"/>
      <c r="H37" s="75">
        <f aca="true" t="shared" si="2" ref="H37:H62">ROUND(F37*D37,0)</f>
        <v>0</v>
      </c>
      <c r="I37" s="75">
        <f aca="true" t="shared" si="3" ref="I37:I62">ROUND(G37*D37,0)</f>
        <v>0</v>
      </c>
    </row>
    <row r="38" spans="1:9" ht="63" customHeight="1">
      <c r="A38" s="74">
        <v>2</v>
      </c>
      <c r="B38" s="75" t="s">
        <v>274</v>
      </c>
      <c r="C38" s="74" t="s">
        <v>346</v>
      </c>
      <c r="D38" s="75">
        <v>2</v>
      </c>
      <c r="E38" s="74" t="s">
        <v>30</v>
      </c>
      <c r="F38" s="74"/>
      <c r="G38" s="74"/>
      <c r="H38" s="75">
        <f t="shared" si="2"/>
        <v>0</v>
      </c>
      <c r="I38" s="75">
        <f t="shared" si="3"/>
        <v>0</v>
      </c>
    </row>
    <row r="39" spans="1:9" ht="53.25" customHeight="1">
      <c r="A39" s="74">
        <v>3</v>
      </c>
      <c r="B39" s="75" t="s">
        <v>275</v>
      </c>
      <c r="C39" s="74" t="s">
        <v>347</v>
      </c>
      <c r="D39" s="75">
        <v>64</v>
      </c>
      <c r="E39" s="74" t="s">
        <v>30</v>
      </c>
      <c r="F39" s="74"/>
      <c r="G39" s="74"/>
      <c r="H39" s="75">
        <f t="shared" si="2"/>
        <v>0</v>
      </c>
      <c r="I39" s="75">
        <f t="shared" si="3"/>
        <v>0</v>
      </c>
    </row>
    <row r="40" spans="1:9" ht="74.25" customHeight="1">
      <c r="A40" s="74">
        <v>4</v>
      </c>
      <c r="B40" s="75" t="s">
        <v>276</v>
      </c>
      <c r="C40" s="74" t="s">
        <v>348</v>
      </c>
      <c r="D40" s="75">
        <v>1</v>
      </c>
      <c r="E40" s="74" t="s">
        <v>30</v>
      </c>
      <c r="F40" s="74"/>
      <c r="G40" s="74"/>
      <c r="H40" s="75">
        <f t="shared" si="2"/>
        <v>0</v>
      </c>
      <c r="I40" s="75">
        <f t="shared" si="3"/>
        <v>0</v>
      </c>
    </row>
    <row r="41" spans="1:9" ht="72.75" customHeight="1">
      <c r="A41" s="74">
        <v>5</v>
      </c>
      <c r="B41" s="75" t="s">
        <v>277</v>
      </c>
      <c r="C41" s="74" t="s">
        <v>349</v>
      </c>
      <c r="D41" s="75">
        <v>2</v>
      </c>
      <c r="E41" s="74" t="s">
        <v>30</v>
      </c>
      <c r="F41" s="74"/>
      <c r="G41" s="74"/>
      <c r="H41" s="75">
        <f t="shared" si="2"/>
        <v>0</v>
      </c>
      <c r="I41" s="75">
        <f t="shared" si="3"/>
        <v>0</v>
      </c>
    </row>
    <row r="42" spans="1:9" ht="116.25" customHeight="1">
      <c r="A42" s="74">
        <v>6</v>
      </c>
      <c r="B42" s="75" t="s">
        <v>278</v>
      </c>
      <c r="C42" s="74" t="s">
        <v>350</v>
      </c>
      <c r="D42" s="75">
        <v>328</v>
      </c>
      <c r="E42" s="74" t="s">
        <v>12</v>
      </c>
      <c r="F42" s="74"/>
      <c r="G42" s="74"/>
      <c r="H42" s="75">
        <f t="shared" si="2"/>
        <v>0</v>
      </c>
      <c r="I42" s="75">
        <f t="shared" si="3"/>
        <v>0</v>
      </c>
    </row>
    <row r="43" spans="1:9" ht="93.75" customHeight="1">
      <c r="A43" s="74">
        <v>7</v>
      </c>
      <c r="B43" s="75" t="s">
        <v>279</v>
      </c>
      <c r="C43" s="74" t="s">
        <v>351</v>
      </c>
      <c r="D43" s="75">
        <v>1</v>
      </c>
      <c r="E43" s="74" t="s">
        <v>30</v>
      </c>
      <c r="F43" s="74"/>
      <c r="G43" s="74"/>
      <c r="H43" s="75">
        <f t="shared" si="2"/>
        <v>0</v>
      </c>
      <c r="I43" s="75">
        <f t="shared" si="3"/>
        <v>0</v>
      </c>
    </row>
    <row r="44" spans="1:9" ht="91.5" customHeight="1">
      <c r="A44" s="74">
        <v>8</v>
      </c>
      <c r="B44" s="75" t="s">
        <v>280</v>
      </c>
      <c r="C44" s="74" t="s">
        <v>352</v>
      </c>
      <c r="D44" s="75">
        <v>1</v>
      </c>
      <c r="E44" s="74" t="s">
        <v>30</v>
      </c>
      <c r="F44" s="74"/>
      <c r="G44" s="74"/>
      <c r="H44" s="75">
        <f t="shared" si="2"/>
        <v>0</v>
      </c>
      <c r="I44" s="75">
        <f t="shared" si="3"/>
        <v>0</v>
      </c>
    </row>
    <row r="45" spans="1:9" ht="102" customHeight="1">
      <c r="A45" s="74">
        <v>9</v>
      </c>
      <c r="B45" s="75" t="s">
        <v>281</v>
      </c>
      <c r="C45" s="74" t="s">
        <v>353</v>
      </c>
      <c r="D45" s="75">
        <v>2</v>
      </c>
      <c r="E45" s="74" t="s">
        <v>30</v>
      </c>
      <c r="F45" s="74"/>
      <c r="G45" s="74"/>
      <c r="H45" s="75">
        <f t="shared" si="2"/>
        <v>0</v>
      </c>
      <c r="I45" s="75">
        <f t="shared" si="3"/>
        <v>0</v>
      </c>
    </row>
    <row r="46" spans="1:9" ht="88.5" customHeight="1">
      <c r="A46" s="74">
        <v>10</v>
      </c>
      <c r="B46" s="75" t="s">
        <v>282</v>
      </c>
      <c r="C46" s="74" t="s">
        <v>354</v>
      </c>
      <c r="D46" s="75">
        <v>9</v>
      </c>
      <c r="E46" s="74" t="s">
        <v>30</v>
      </c>
      <c r="F46" s="74"/>
      <c r="G46" s="74"/>
      <c r="H46" s="75">
        <f t="shared" si="2"/>
        <v>0</v>
      </c>
      <c r="I46" s="75">
        <f t="shared" si="3"/>
        <v>0</v>
      </c>
    </row>
    <row r="47" spans="1:9" ht="89.25" customHeight="1">
      <c r="A47" s="74">
        <v>11</v>
      </c>
      <c r="B47" s="75" t="s">
        <v>283</v>
      </c>
      <c r="C47" s="74" t="s">
        <v>355</v>
      </c>
      <c r="D47" s="75">
        <v>12</v>
      </c>
      <c r="E47" s="74" t="s">
        <v>30</v>
      </c>
      <c r="F47" s="74"/>
      <c r="G47" s="74"/>
      <c r="H47" s="75">
        <f t="shared" si="2"/>
        <v>0</v>
      </c>
      <c r="I47" s="75">
        <f t="shared" si="3"/>
        <v>0</v>
      </c>
    </row>
    <row r="48" spans="1:9" ht="91.5" customHeight="1">
      <c r="A48" s="74">
        <v>12</v>
      </c>
      <c r="B48" s="75" t="s">
        <v>284</v>
      </c>
      <c r="C48" s="74" t="s">
        <v>356</v>
      </c>
      <c r="D48" s="75">
        <v>4</v>
      </c>
      <c r="E48" s="74" t="s">
        <v>30</v>
      </c>
      <c r="F48" s="74"/>
      <c r="G48" s="74"/>
      <c r="H48" s="75">
        <f t="shared" si="2"/>
        <v>0</v>
      </c>
      <c r="I48" s="75">
        <f t="shared" si="3"/>
        <v>0</v>
      </c>
    </row>
    <row r="49" spans="1:9" ht="89.25" customHeight="1">
      <c r="A49" s="74">
        <v>13</v>
      </c>
      <c r="B49" s="75" t="s">
        <v>285</v>
      </c>
      <c r="C49" s="74" t="s">
        <v>357</v>
      </c>
      <c r="D49" s="75">
        <v>2</v>
      </c>
      <c r="E49" s="74" t="s">
        <v>30</v>
      </c>
      <c r="F49" s="74"/>
      <c r="G49" s="74"/>
      <c r="H49" s="75">
        <f t="shared" si="2"/>
        <v>0</v>
      </c>
      <c r="I49" s="75">
        <f t="shared" si="3"/>
        <v>0</v>
      </c>
    </row>
    <row r="50" spans="1:9" ht="91.5" customHeight="1">
      <c r="A50" s="74">
        <v>14</v>
      </c>
      <c r="B50" s="75" t="s">
        <v>286</v>
      </c>
      <c r="C50" s="74" t="s">
        <v>358</v>
      </c>
      <c r="D50" s="75">
        <v>6</v>
      </c>
      <c r="E50" s="74" t="s">
        <v>30</v>
      </c>
      <c r="F50" s="74"/>
      <c r="G50" s="74"/>
      <c r="H50" s="75">
        <f t="shared" si="2"/>
        <v>0</v>
      </c>
      <c r="I50" s="75">
        <f t="shared" si="3"/>
        <v>0</v>
      </c>
    </row>
    <row r="51" spans="1:9" ht="86.25" customHeight="1">
      <c r="A51" s="74">
        <v>15</v>
      </c>
      <c r="B51" s="75" t="s">
        <v>287</v>
      </c>
      <c r="C51" s="74" t="s">
        <v>359</v>
      </c>
      <c r="D51" s="75">
        <v>16</v>
      </c>
      <c r="E51" s="74" t="s">
        <v>30</v>
      </c>
      <c r="F51" s="74"/>
      <c r="G51" s="74"/>
      <c r="H51" s="75">
        <f t="shared" si="2"/>
        <v>0</v>
      </c>
      <c r="I51" s="75">
        <f t="shared" si="3"/>
        <v>0</v>
      </c>
    </row>
    <row r="52" spans="1:9" ht="92.25" customHeight="1">
      <c r="A52" s="74">
        <v>16</v>
      </c>
      <c r="B52" s="75" t="s">
        <v>288</v>
      </c>
      <c r="C52" s="74" t="s">
        <v>360</v>
      </c>
      <c r="D52" s="75">
        <v>8</v>
      </c>
      <c r="E52" s="74" t="s">
        <v>30</v>
      </c>
      <c r="F52" s="74"/>
      <c r="G52" s="74"/>
      <c r="H52" s="75">
        <f t="shared" si="2"/>
        <v>0</v>
      </c>
      <c r="I52" s="75">
        <f t="shared" si="3"/>
        <v>0</v>
      </c>
    </row>
    <row r="53" spans="1:9" ht="93.75" customHeight="1">
      <c r="A53" s="74">
        <v>17</v>
      </c>
      <c r="B53" s="75" t="s">
        <v>289</v>
      </c>
      <c r="C53" s="74" t="s">
        <v>361</v>
      </c>
      <c r="D53" s="75">
        <v>12</v>
      </c>
      <c r="E53" s="74" t="s">
        <v>30</v>
      </c>
      <c r="F53" s="74"/>
      <c r="G53" s="74"/>
      <c r="H53" s="75">
        <f t="shared" si="2"/>
        <v>0</v>
      </c>
      <c r="I53" s="75">
        <f t="shared" si="3"/>
        <v>0</v>
      </c>
    </row>
    <row r="54" spans="1:9" ht="83.25" customHeight="1">
      <c r="A54" s="74">
        <v>18</v>
      </c>
      <c r="B54" s="75" t="s">
        <v>290</v>
      </c>
      <c r="C54" s="74" t="s">
        <v>362</v>
      </c>
      <c r="D54" s="75">
        <v>60</v>
      </c>
      <c r="E54" s="74" t="s">
        <v>35</v>
      </c>
      <c r="F54" s="74"/>
      <c r="G54" s="74"/>
      <c r="H54" s="75">
        <f t="shared" si="2"/>
        <v>0</v>
      </c>
      <c r="I54" s="75">
        <f t="shared" si="3"/>
        <v>0</v>
      </c>
    </row>
    <row r="55" spans="1:9" ht="90.75" customHeight="1">
      <c r="A55" s="74">
        <v>19</v>
      </c>
      <c r="B55" s="75" t="s">
        <v>291</v>
      </c>
      <c r="C55" s="74" t="s">
        <v>363</v>
      </c>
      <c r="D55" s="75">
        <v>24</v>
      </c>
      <c r="E55" s="74" t="s">
        <v>35</v>
      </c>
      <c r="F55" s="74"/>
      <c r="G55" s="74"/>
      <c r="H55" s="75">
        <f t="shared" si="2"/>
        <v>0</v>
      </c>
      <c r="I55" s="75">
        <f t="shared" si="3"/>
        <v>0</v>
      </c>
    </row>
    <row r="56" spans="1:9" ht="86.25" customHeight="1">
      <c r="A56" s="74">
        <v>20</v>
      </c>
      <c r="B56" s="75" t="s">
        <v>292</v>
      </c>
      <c r="C56" s="74" t="s">
        <v>364</v>
      </c>
      <c r="D56" s="75">
        <v>3</v>
      </c>
      <c r="E56" s="74" t="s">
        <v>30</v>
      </c>
      <c r="F56" s="74"/>
      <c r="G56" s="74"/>
      <c r="H56" s="75">
        <f t="shared" si="2"/>
        <v>0</v>
      </c>
      <c r="I56" s="75">
        <f t="shared" si="3"/>
        <v>0</v>
      </c>
    </row>
    <row r="57" spans="1:9" ht="87" customHeight="1">
      <c r="A57" s="74">
        <v>21</v>
      </c>
      <c r="B57" s="75" t="s">
        <v>293</v>
      </c>
      <c r="C57" s="74" t="s">
        <v>365</v>
      </c>
      <c r="D57" s="75">
        <v>6</v>
      </c>
      <c r="E57" s="74" t="s">
        <v>30</v>
      </c>
      <c r="F57" s="74"/>
      <c r="G57" s="74"/>
      <c r="H57" s="75">
        <f t="shared" si="2"/>
        <v>0</v>
      </c>
      <c r="I57" s="75">
        <f t="shared" si="3"/>
        <v>0</v>
      </c>
    </row>
    <row r="58" spans="1:9" ht="89.25">
      <c r="A58" s="74">
        <v>22</v>
      </c>
      <c r="B58" s="75" t="s">
        <v>294</v>
      </c>
      <c r="C58" s="74" t="s">
        <v>366</v>
      </c>
      <c r="D58" s="75">
        <v>24</v>
      </c>
      <c r="E58" s="74" t="s">
        <v>35</v>
      </c>
      <c r="F58" s="74"/>
      <c r="G58" s="74"/>
      <c r="H58" s="75">
        <f t="shared" si="2"/>
        <v>0</v>
      </c>
      <c r="I58" s="75">
        <f t="shared" si="3"/>
        <v>0</v>
      </c>
    </row>
    <row r="59" spans="1:9" ht="89.25">
      <c r="A59" s="74">
        <v>23</v>
      </c>
      <c r="B59" s="75" t="s">
        <v>295</v>
      </c>
      <c r="C59" s="74" t="s">
        <v>373</v>
      </c>
      <c r="D59" s="75">
        <v>60</v>
      </c>
      <c r="E59" s="74" t="s">
        <v>35</v>
      </c>
      <c r="F59" s="74"/>
      <c r="G59" s="74"/>
      <c r="H59" s="75">
        <f t="shared" si="2"/>
        <v>0</v>
      </c>
      <c r="I59" s="75">
        <f t="shared" si="3"/>
        <v>0</v>
      </c>
    </row>
    <row r="60" spans="1:9" ht="90.75" customHeight="1">
      <c r="A60" s="74">
        <v>24</v>
      </c>
      <c r="B60" s="75" t="s">
        <v>297</v>
      </c>
      <c r="C60" s="74" t="s">
        <v>367</v>
      </c>
      <c r="D60" s="75">
        <v>1</v>
      </c>
      <c r="E60" s="74" t="s">
        <v>30</v>
      </c>
      <c r="F60" s="74"/>
      <c r="G60" s="74"/>
      <c r="H60" s="75">
        <f t="shared" si="2"/>
        <v>0</v>
      </c>
      <c r="I60" s="75">
        <f t="shared" si="3"/>
        <v>0</v>
      </c>
    </row>
    <row r="61" spans="1:9" ht="69" customHeight="1">
      <c r="A61" s="74">
        <v>25</v>
      </c>
      <c r="B61" s="75" t="s">
        <v>298</v>
      </c>
      <c r="C61" s="74" t="s">
        <v>368</v>
      </c>
      <c r="D61" s="75">
        <v>1</v>
      </c>
      <c r="E61" s="74" t="s">
        <v>30</v>
      </c>
      <c r="F61" s="74"/>
      <c r="G61" s="74"/>
      <c r="H61" s="75">
        <f t="shared" si="2"/>
        <v>0</v>
      </c>
      <c r="I61" s="75">
        <f t="shared" si="3"/>
        <v>0</v>
      </c>
    </row>
    <row r="62" spans="1:9" ht="71.25" customHeight="1">
      <c r="A62" s="74">
        <v>26</v>
      </c>
      <c r="B62" s="75" t="s">
        <v>299</v>
      </c>
      <c r="C62" s="74" t="s">
        <v>369</v>
      </c>
      <c r="D62" s="75">
        <v>1</v>
      </c>
      <c r="E62" s="74" t="s">
        <v>30</v>
      </c>
      <c r="F62" s="74"/>
      <c r="G62" s="74"/>
      <c r="H62" s="75">
        <f t="shared" si="2"/>
        <v>0</v>
      </c>
      <c r="I62" s="75">
        <f t="shared" si="3"/>
        <v>0</v>
      </c>
    </row>
    <row r="63" spans="1:9" ht="24" customHeight="1">
      <c r="A63" s="71" t="s">
        <v>308</v>
      </c>
      <c r="B63" s="71"/>
      <c r="C63" s="70" t="s">
        <v>316</v>
      </c>
      <c r="D63" s="71"/>
      <c r="E63" s="71"/>
      <c r="F63" s="71"/>
      <c r="G63" s="71"/>
      <c r="H63" s="71">
        <f>ROUND(SUM(H37:H62),0)</f>
        <v>0</v>
      </c>
      <c r="I63" s="71">
        <f>ROUND(SUM(I37:I62),0)</f>
        <v>0</v>
      </c>
    </row>
    <row r="66" spans="1:3" ht="33" customHeight="1">
      <c r="A66">
        <v>71</v>
      </c>
      <c r="C66" s="44" t="s">
        <v>317</v>
      </c>
    </row>
    <row r="67" spans="1:9" ht="25.5">
      <c r="A67" s="72" t="s">
        <v>3</v>
      </c>
      <c r="B67" s="72" t="s">
        <v>4</v>
      </c>
      <c r="C67" s="72" t="s">
        <v>5</v>
      </c>
      <c r="D67" s="73" t="s">
        <v>6</v>
      </c>
      <c r="E67" s="73" t="s">
        <v>7</v>
      </c>
      <c r="F67" s="73" t="s">
        <v>8</v>
      </c>
      <c r="G67" s="73" t="s">
        <v>9</v>
      </c>
      <c r="H67" s="73" t="s">
        <v>10</v>
      </c>
      <c r="I67" s="73" t="s">
        <v>11</v>
      </c>
    </row>
    <row r="68" spans="1:9" ht="86.25" customHeight="1">
      <c r="A68" s="74">
        <v>1</v>
      </c>
      <c r="B68" s="75" t="s">
        <v>309</v>
      </c>
      <c r="C68" s="74" t="s">
        <v>374</v>
      </c>
      <c r="D68" s="75">
        <v>22</v>
      </c>
      <c r="E68" s="74" t="s">
        <v>35</v>
      </c>
      <c r="F68" s="74"/>
      <c r="G68" s="74"/>
      <c r="H68" s="75">
        <f aca="true" t="shared" si="4" ref="H68:H74">ROUND(F68*D68,0)</f>
        <v>0</v>
      </c>
      <c r="I68" s="75">
        <f aca="true" t="shared" si="5" ref="I68:I74">ROUND(G68*D68,0)</f>
        <v>0</v>
      </c>
    </row>
    <row r="69" spans="1:9" ht="72" customHeight="1">
      <c r="A69" s="74">
        <v>2</v>
      </c>
      <c r="B69" s="75" t="s">
        <v>310</v>
      </c>
      <c r="C69" s="74" t="s">
        <v>375</v>
      </c>
      <c r="D69" s="75">
        <v>22</v>
      </c>
      <c r="E69" s="74" t="s">
        <v>30</v>
      </c>
      <c r="F69" s="74"/>
      <c r="G69" s="74"/>
      <c r="H69" s="75">
        <f t="shared" si="4"/>
        <v>0</v>
      </c>
      <c r="I69" s="75">
        <f t="shared" si="5"/>
        <v>0</v>
      </c>
    </row>
    <row r="70" spans="1:9" ht="89.25">
      <c r="A70" s="74">
        <v>3</v>
      </c>
      <c r="B70" s="75" t="s">
        <v>311</v>
      </c>
      <c r="C70" s="74" t="s">
        <v>376</v>
      </c>
      <c r="D70" s="75">
        <v>78</v>
      </c>
      <c r="E70" s="74" t="s">
        <v>35</v>
      </c>
      <c r="F70" s="74"/>
      <c r="G70" s="74"/>
      <c r="H70" s="75">
        <f t="shared" si="4"/>
        <v>0</v>
      </c>
      <c r="I70" s="75">
        <f t="shared" si="5"/>
        <v>0</v>
      </c>
    </row>
    <row r="71" spans="1:9" ht="97.5" customHeight="1">
      <c r="A71" s="74">
        <v>4</v>
      </c>
      <c r="B71" s="75" t="s">
        <v>312</v>
      </c>
      <c r="C71" s="74" t="s">
        <v>377</v>
      </c>
      <c r="D71" s="75">
        <v>54</v>
      </c>
      <c r="E71" s="74" t="s">
        <v>35</v>
      </c>
      <c r="F71" s="74"/>
      <c r="G71" s="74"/>
      <c r="H71" s="75">
        <f t="shared" si="4"/>
        <v>0</v>
      </c>
      <c r="I71" s="75">
        <f t="shared" si="5"/>
        <v>0</v>
      </c>
    </row>
    <row r="72" spans="1:9" ht="60.75" customHeight="1">
      <c r="A72" s="74">
        <v>5</v>
      </c>
      <c r="B72" s="75" t="s">
        <v>313</v>
      </c>
      <c r="C72" s="74" t="s">
        <v>378</v>
      </c>
      <c r="D72" s="75">
        <v>128</v>
      </c>
      <c r="E72" s="74" t="s">
        <v>35</v>
      </c>
      <c r="F72" s="74"/>
      <c r="G72" s="74"/>
      <c r="H72" s="75">
        <f t="shared" si="4"/>
        <v>0</v>
      </c>
      <c r="I72" s="75">
        <f t="shared" si="5"/>
        <v>0</v>
      </c>
    </row>
    <row r="73" spans="1:9" ht="58.5" customHeight="1">
      <c r="A73" s="74">
        <v>6</v>
      </c>
      <c r="B73" s="75" t="s">
        <v>314</v>
      </c>
      <c r="C73" s="74" t="s">
        <v>379</v>
      </c>
      <c r="D73" s="75">
        <v>34</v>
      </c>
      <c r="E73" s="74" t="s">
        <v>35</v>
      </c>
      <c r="F73" s="74"/>
      <c r="G73" s="74"/>
      <c r="H73" s="75">
        <f t="shared" si="4"/>
        <v>0</v>
      </c>
      <c r="I73" s="75">
        <f t="shared" si="5"/>
        <v>0</v>
      </c>
    </row>
    <row r="74" spans="1:9" ht="108" customHeight="1">
      <c r="A74" s="74">
        <v>7</v>
      </c>
      <c r="B74" s="75" t="s">
        <v>315</v>
      </c>
      <c r="C74" s="74" t="s">
        <v>380</v>
      </c>
      <c r="D74" s="75">
        <v>28</v>
      </c>
      <c r="E74" s="74" t="s">
        <v>35</v>
      </c>
      <c r="F74" s="74"/>
      <c r="G74" s="74"/>
      <c r="H74" s="75">
        <f t="shared" si="4"/>
        <v>0</v>
      </c>
      <c r="I74" s="75">
        <f t="shared" si="5"/>
        <v>0</v>
      </c>
    </row>
    <row r="75" spans="1:9" ht="15">
      <c r="A75" s="71">
        <v>71</v>
      </c>
      <c r="B75" s="71"/>
      <c r="C75" s="70" t="s">
        <v>318</v>
      </c>
      <c r="D75" s="71"/>
      <c r="E75" s="71"/>
      <c r="F75" s="71"/>
      <c r="G75" s="71"/>
      <c r="H75" s="71">
        <f>ROUND(SUM(H68:H74),0)</f>
        <v>0</v>
      </c>
      <c r="I75" s="71">
        <f>ROUND(SUM(I68:I74),0)</f>
        <v>0</v>
      </c>
    </row>
    <row r="79" spans="8:9" ht="15">
      <c r="H79" t="s">
        <v>320</v>
      </c>
      <c r="I79" t="s">
        <v>321</v>
      </c>
    </row>
    <row r="80" spans="3:9" ht="18.75">
      <c r="C80" s="69" t="s">
        <v>319</v>
      </c>
      <c r="H80">
        <f>H32+H63+H75</f>
        <v>0</v>
      </c>
      <c r="I80">
        <f>I32+I63+I75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3">
      <selection activeCell="H14" sqref="H14"/>
    </sheetView>
  </sheetViews>
  <sheetFormatPr defaultColWidth="9.140625" defaultRowHeight="15"/>
  <cols>
    <col min="3" max="3" width="26.28125" style="0" customWidth="1"/>
  </cols>
  <sheetData>
    <row r="2" spans="1:3" ht="18">
      <c r="A2" s="83"/>
      <c r="B2" s="83"/>
      <c r="C2" s="22" t="s">
        <v>177</v>
      </c>
    </row>
    <row r="3" spans="1:3" ht="18">
      <c r="A3" s="21"/>
      <c r="B3" s="21"/>
      <c r="C3" s="22"/>
    </row>
    <row r="4" spans="1:9" ht="38.25">
      <c r="A4" s="23" t="s">
        <v>3</v>
      </c>
      <c r="B4" s="24" t="s">
        <v>4</v>
      </c>
      <c r="C4" s="24" t="s">
        <v>5</v>
      </c>
      <c r="D4" s="25" t="s">
        <v>6</v>
      </c>
      <c r="E4" s="24" t="s">
        <v>7</v>
      </c>
      <c r="F4" s="26" t="s">
        <v>8</v>
      </c>
      <c r="G4" s="26" t="s">
        <v>9</v>
      </c>
      <c r="H4" s="26" t="s">
        <v>10</v>
      </c>
      <c r="I4" s="26" t="s">
        <v>11</v>
      </c>
    </row>
    <row r="5" spans="1:9" ht="83.25" customHeight="1">
      <c r="A5" s="27">
        <v>1</v>
      </c>
      <c r="B5" s="28" t="s">
        <v>178</v>
      </c>
      <c r="C5" s="28" t="s">
        <v>179</v>
      </c>
      <c r="D5" s="29">
        <v>2</v>
      </c>
      <c r="E5" s="28" t="s">
        <v>180</v>
      </c>
      <c r="F5" s="30">
        <v>0</v>
      </c>
      <c r="G5" s="30">
        <v>0</v>
      </c>
      <c r="H5" s="30">
        <f aca="true" t="shared" si="0" ref="H5:H13">SUM(D5*F5)</f>
        <v>0</v>
      </c>
      <c r="I5" s="30">
        <f>SUM(D5*G5)</f>
        <v>0</v>
      </c>
    </row>
    <row r="6" spans="1:9" ht="78.75" customHeight="1">
      <c r="A6" s="31">
        <v>2</v>
      </c>
      <c r="B6" s="32" t="s">
        <v>181</v>
      </c>
      <c r="C6" s="32" t="s">
        <v>182</v>
      </c>
      <c r="D6" s="33">
        <v>6</v>
      </c>
      <c r="E6" s="32" t="s">
        <v>183</v>
      </c>
      <c r="F6" s="34">
        <v>0</v>
      </c>
      <c r="G6" s="34">
        <v>0</v>
      </c>
      <c r="H6" s="34">
        <f>SUM(D6*F6)</f>
        <v>0</v>
      </c>
      <c r="I6" s="34">
        <f>ROUND(D6*G6,0)</f>
        <v>0</v>
      </c>
    </row>
    <row r="7" spans="1:9" ht="51">
      <c r="A7" s="27">
        <v>3</v>
      </c>
      <c r="B7" s="28" t="s">
        <v>184</v>
      </c>
      <c r="C7" s="32" t="s">
        <v>185</v>
      </c>
      <c r="D7" s="33">
        <v>2</v>
      </c>
      <c r="E7" s="32" t="s">
        <v>180</v>
      </c>
      <c r="F7" s="34">
        <v>0</v>
      </c>
      <c r="G7" s="34">
        <v>0</v>
      </c>
      <c r="H7" s="34">
        <f>SUM(D7*F7)</f>
        <v>0</v>
      </c>
      <c r="I7" s="34">
        <f>SUM(D7*G7)</f>
        <v>0</v>
      </c>
    </row>
    <row r="8" spans="1:9" ht="91.5" customHeight="1">
      <c r="A8" s="31">
        <v>4</v>
      </c>
      <c r="B8" s="32" t="s">
        <v>186</v>
      </c>
      <c r="C8" s="35" t="s">
        <v>187</v>
      </c>
      <c r="D8" s="29">
        <v>3</v>
      </c>
      <c r="E8" s="28" t="s">
        <v>180</v>
      </c>
      <c r="F8" s="30">
        <v>0</v>
      </c>
      <c r="G8" s="30">
        <v>0</v>
      </c>
      <c r="H8" s="30">
        <f>SUM(D8*F8)</f>
        <v>0</v>
      </c>
      <c r="I8" s="30">
        <f>SUM(D8*G8)</f>
        <v>0</v>
      </c>
    </row>
    <row r="9" spans="1:9" ht="105.75" customHeight="1">
      <c r="A9" s="27">
        <v>5</v>
      </c>
      <c r="B9" s="28" t="s">
        <v>188</v>
      </c>
      <c r="C9" s="35" t="s">
        <v>189</v>
      </c>
      <c r="D9" s="29">
        <v>16</v>
      </c>
      <c r="E9" s="28" t="s">
        <v>180</v>
      </c>
      <c r="F9" s="30">
        <v>0</v>
      </c>
      <c r="G9" s="30">
        <v>0</v>
      </c>
      <c r="H9" s="30">
        <f t="shared" si="0"/>
        <v>0</v>
      </c>
      <c r="I9" s="30">
        <f>SUM(D9*G9)</f>
        <v>0</v>
      </c>
    </row>
    <row r="10" spans="1:9" ht="99.75" customHeight="1">
      <c r="A10" s="31">
        <v>6</v>
      </c>
      <c r="B10" s="32" t="s">
        <v>190</v>
      </c>
      <c r="C10" s="35" t="s">
        <v>191</v>
      </c>
      <c r="D10" s="29">
        <v>5</v>
      </c>
      <c r="E10" s="28" t="s">
        <v>180</v>
      </c>
      <c r="F10" s="30">
        <v>0</v>
      </c>
      <c r="G10" s="30">
        <v>0</v>
      </c>
      <c r="H10" s="30">
        <f t="shared" si="0"/>
        <v>0</v>
      </c>
      <c r="I10" s="30">
        <f>SUM(D10*G10)</f>
        <v>0</v>
      </c>
    </row>
    <row r="11" spans="1:9" ht="66" customHeight="1">
      <c r="A11" s="27">
        <v>7</v>
      </c>
      <c r="B11" s="28" t="s">
        <v>192</v>
      </c>
      <c r="C11" s="35" t="s">
        <v>196</v>
      </c>
      <c r="D11" s="29">
        <v>1</v>
      </c>
      <c r="E11" s="28" t="s">
        <v>180</v>
      </c>
      <c r="F11" s="30">
        <v>0</v>
      </c>
      <c r="G11" s="30">
        <v>0</v>
      </c>
      <c r="H11" s="30">
        <f t="shared" si="0"/>
        <v>0</v>
      </c>
      <c r="I11" s="30">
        <v>0</v>
      </c>
    </row>
    <row r="12" spans="1:9" ht="38.25">
      <c r="A12" s="31">
        <v>8</v>
      </c>
      <c r="B12" s="32" t="s">
        <v>193</v>
      </c>
      <c r="C12" s="35" t="s">
        <v>194</v>
      </c>
      <c r="D12" s="29">
        <v>1</v>
      </c>
      <c r="E12" s="28" t="s">
        <v>180</v>
      </c>
      <c r="F12" s="30">
        <v>0</v>
      </c>
      <c r="G12" s="30">
        <v>0</v>
      </c>
      <c r="H12" s="30">
        <f t="shared" si="0"/>
        <v>0</v>
      </c>
      <c r="I12" s="30">
        <f>SUM(D10*G10)</f>
        <v>0</v>
      </c>
    </row>
    <row r="13" spans="1:9" ht="76.5">
      <c r="A13" s="27">
        <v>9</v>
      </c>
      <c r="B13" s="28" t="s">
        <v>195</v>
      </c>
      <c r="C13" s="35" t="s">
        <v>197</v>
      </c>
      <c r="D13" s="29">
        <v>2</v>
      </c>
      <c r="E13" s="28" t="s">
        <v>180</v>
      </c>
      <c r="F13" s="30">
        <v>0</v>
      </c>
      <c r="G13" s="30">
        <v>0</v>
      </c>
      <c r="H13" s="30">
        <f t="shared" si="0"/>
        <v>0</v>
      </c>
      <c r="I13" s="30">
        <v>0</v>
      </c>
    </row>
    <row r="14" spans="1:10" ht="15">
      <c r="A14" t="s">
        <v>272</v>
      </c>
      <c r="C14" s="36"/>
      <c r="H14" s="61">
        <f>SUM(H5:H13)</f>
        <v>0</v>
      </c>
      <c r="I14" s="61">
        <f>SUM(I5:I13)</f>
        <v>0</v>
      </c>
      <c r="J14" s="62"/>
    </row>
    <row r="15" spans="1:9" ht="15">
      <c r="A15" s="57"/>
      <c r="B15" s="57"/>
      <c r="C15" s="57"/>
      <c r="D15" s="57"/>
      <c r="E15" s="57"/>
      <c r="F15" s="57"/>
      <c r="G15" s="57"/>
      <c r="H15" s="57"/>
      <c r="I15" s="60"/>
    </row>
    <row r="16" spans="3:9" ht="15">
      <c r="C16" s="38"/>
      <c r="H16" s="37"/>
      <c r="I16" s="37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6.57421875" style="11" customWidth="1"/>
    <col min="2" max="3" width="20.7109375" style="11" customWidth="1"/>
    <col min="4" max="4" width="9.140625" style="11" customWidth="1"/>
    <col min="5" max="5" width="14.421875" style="11" customWidth="1"/>
    <col min="6" max="6" width="9.140625" style="11" customWidth="1"/>
    <col min="7" max="7" width="14.00390625" style="11" customWidth="1"/>
    <col min="8" max="16384" width="9.140625" style="11" customWidth="1"/>
  </cols>
  <sheetData>
    <row r="1" spans="1:5" s="12" customFormat="1" ht="15.75">
      <c r="A1" s="12" t="s">
        <v>0</v>
      </c>
      <c r="B1" s="13" t="s">
        <v>1</v>
      </c>
      <c r="C1" s="13" t="s">
        <v>2</v>
      </c>
      <c r="E1" s="12" t="s">
        <v>108</v>
      </c>
    </row>
    <row r="3" spans="1:5" ht="15.75">
      <c r="A3" s="11" t="s">
        <v>19</v>
      </c>
      <c r="B3" s="11">
        <f>'Irtás, föld- és sziklamunka'!H6</f>
        <v>0</v>
      </c>
      <c r="C3" s="11">
        <f>'Irtás, föld- és sziklamunka'!I6</f>
        <v>0</v>
      </c>
      <c r="E3" s="11">
        <f>B3+C3</f>
        <v>0</v>
      </c>
    </row>
    <row r="4" spans="1:5" ht="15.75">
      <c r="A4" s="11" t="s">
        <v>28</v>
      </c>
      <c r="B4" s="11">
        <f>'Helyszíni beton és vasbeton mun'!H12</f>
        <v>0</v>
      </c>
      <c r="C4" s="11">
        <f>'Helyszíni beton és vasbeton mun'!I12</f>
        <v>0</v>
      </c>
      <c r="E4" s="11">
        <f>B4+C4</f>
        <v>0</v>
      </c>
    </row>
    <row r="5" spans="1:5" ht="31.5">
      <c r="A5" s="11" t="s">
        <v>31</v>
      </c>
      <c r="B5" s="11">
        <f>'Előregyártott épületszerkezeti '!H4</f>
        <v>0</v>
      </c>
      <c r="C5" s="11">
        <f>'Előregyártott épületszerkezeti '!I4</f>
        <v>0</v>
      </c>
      <c r="E5" s="11">
        <f>B5+C5</f>
        <v>0</v>
      </c>
    </row>
    <row r="6" spans="1:5" ht="15.75">
      <c r="A6" s="11" t="s">
        <v>34</v>
      </c>
      <c r="B6" s="11">
        <f>'Falazás és egyéb kőműves munkák'!H4</f>
        <v>0</v>
      </c>
      <c r="C6" s="11">
        <f>'Falazás és egyéb kőműves munkák'!I4</f>
        <v>0</v>
      </c>
      <c r="E6" s="11">
        <f>B6+C6</f>
        <v>0</v>
      </c>
    </row>
    <row r="8" spans="1:5" ht="15.75">
      <c r="A8" s="11" t="s">
        <v>43</v>
      </c>
      <c r="B8" s="11">
        <f>'Vakolás és rabicolás'!H19</f>
        <v>0</v>
      </c>
      <c r="C8" s="11">
        <f>'Vakolás és rabicolás'!I19</f>
        <v>0</v>
      </c>
      <c r="E8" s="11">
        <f aca="true" t="shared" si="0" ref="E8:E16">B8+C8</f>
        <v>0</v>
      </c>
    </row>
    <row r="9" spans="1:5" ht="15.75">
      <c r="A9" s="11" t="s">
        <v>46</v>
      </c>
      <c r="B9" s="11">
        <f>'Aljzatkészítés, hideg- és meleg'!H7</f>
        <v>0</v>
      </c>
      <c r="C9" s="11">
        <f>'Aljzatkészítés, hideg- és meleg'!I7</f>
        <v>0</v>
      </c>
      <c r="E9" s="11">
        <f t="shared" si="0"/>
        <v>0</v>
      </c>
    </row>
    <row r="10" spans="1:5" ht="15.75">
      <c r="A10" s="11" t="s">
        <v>51</v>
      </c>
      <c r="B10" s="11">
        <f>Bádogozás!H10</f>
        <v>0</v>
      </c>
      <c r="C10" s="11">
        <f>Bádogozás!I10</f>
        <v>0</v>
      </c>
      <c r="E10" s="11">
        <f t="shared" si="0"/>
        <v>0</v>
      </c>
    </row>
    <row r="11" spans="1:5" ht="15.75">
      <c r="A11" s="11" t="s">
        <v>54</v>
      </c>
      <c r="B11" s="11">
        <f>'Asztalosszerkezetek elhelyezése'!H9</f>
        <v>0</v>
      </c>
      <c r="C11" s="11">
        <f>'Asztalosszerkezetek elhelyezése'!I9</f>
        <v>0</v>
      </c>
      <c r="E11" s="11">
        <f t="shared" si="0"/>
        <v>0</v>
      </c>
    </row>
    <row r="12" spans="1:5" ht="15.75">
      <c r="A12" s="11" t="s">
        <v>73</v>
      </c>
      <c r="B12" s="11">
        <f>Szigetelés!H41</f>
        <v>0</v>
      </c>
      <c r="C12" s="11">
        <f>Szigetelés!I41</f>
        <v>0</v>
      </c>
      <c r="E12" s="11">
        <f t="shared" si="0"/>
        <v>0</v>
      </c>
    </row>
    <row r="13" spans="1:5" ht="18.75" customHeight="1">
      <c r="A13" s="11" t="s">
        <v>106</v>
      </c>
      <c r="B13" s="11">
        <f>'Régi iskola AKM WC '!H103</f>
        <v>0</v>
      </c>
      <c r="C13" s="11">
        <f>'Régi iskola AKM WC '!I103</f>
        <v>0</v>
      </c>
      <c r="E13" s="11">
        <f t="shared" si="0"/>
        <v>0</v>
      </c>
    </row>
    <row r="14" spans="1:5" ht="15.75">
      <c r="A14" s="11" t="s">
        <v>111</v>
      </c>
      <c r="B14" s="11">
        <f>'Tornaterem AKM WC '!H92</f>
        <v>0</v>
      </c>
      <c r="C14" s="11">
        <f>'Tornaterem AKM WC '!I92</f>
        <v>0</v>
      </c>
      <c r="E14" s="11">
        <f t="shared" si="0"/>
        <v>0</v>
      </c>
    </row>
    <row r="15" spans="1:5" ht="15.75">
      <c r="A15" s="11" t="s">
        <v>322</v>
      </c>
      <c r="B15" s="11">
        <v>0</v>
      </c>
      <c r="C15" s="11">
        <f>'Asztalosszerkezetek elhelyezése'!I80</f>
        <v>0</v>
      </c>
      <c r="E15" s="11">
        <v>0</v>
      </c>
    </row>
    <row r="16" spans="1:5" ht="15.75">
      <c r="A16" s="11" t="s">
        <v>107</v>
      </c>
      <c r="B16" s="63">
        <f>'Akadálymentes táblák'!H14</f>
        <v>0</v>
      </c>
      <c r="C16" s="63">
        <f>'Akadálymentes táblák'!I14</f>
        <v>0</v>
      </c>
      <c r="E16" s="11">
        <f t="shared" si="0"/>
        <v>0</v>
      </c>
    </row>
    <row r="17" spans="1:5" s="12" customFormat="1" ht="15.75">
      <c r="A17" s="12" t="s">
        <v>74</v>
      </c>
      <c r="B17" s="12">
        <f>ROUND(SUM(B2:B16),0)</f>
        <v>0</v>
      </c>
      <c r="C17" s="12">
        <f>ROUND(SUM(C2:C16),0)</f>
        <v>0</v>
      </c>
      <c r="E17" s="12">
        <f>ROUND(SUM(E2:E16),0)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landscape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28.8515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14</v>
      </c>
      <c r="C2" s="2" t="s">
        <v>16</v>
      </c>
      <c r="D2" s="6">
        <v>23.43</v>
      </c>
      <c r="E2" s="1" t="s">
        <v>15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17</v>
      </c>
      <c r="C4" s="2" t="s">
        <v>18</v>
      </c>
      <c r="D4" s="6">
        <v>23.43</v>
      </c>
      <c r="E4" s="1" t="s">
        <v>15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13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N9" sqref="N8:N9"/>
    </sheetView>
  </sheetViews>
  <sheetFormatPr defaultColWidth="9.140625" defaultRowHeight="15"/>
  <cols>
    <col min="1" max="1" width="4.28125" style="8" customWidth="1"/>
    <col min="2" max="2" width="13.421875" style="1" customWidth="1"/>
    <col min="3" max="3" width="29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20</v>
      </c>
      <c r="C2" s="2" t="s">
        <v>21</v>
      </c>
      <c r="D2" s="6">
        <v>51.54</v>
      </c>
      <c r="E2" s="1" t="s">
        <v>15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22</v>
      </c>
      <c r="C4" s="2" t="s">
        <v>92</v>
      </c>
      <c r="D4" s="6">
        <v>118.7</v>
      </c>
      <c r="E4" s="1" t="s">
        <v>12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23</v>
      </c>
      <c r="C6" s="2" t="s">
        <v>133</v>
      </c>
      <c r="D6" s="6">
        <v>234.27</v>
      </c>
      <c r="E6" s="1" t="s">
        <v>12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 customHeight="1">
      <c r="A8" s="8">
        <v>4</v>
      </c>
      <c r="B8" s="1" t="s">
        <v>24</v>
      </c>
      <c r="C8" s="2" t="s">
        <v>25</v>
      </c>
      <c r="D8" s="6">
        <v>18.74</v>
      </c>
      <c r="E8" s="1" t="s">
        <v>15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26</v>
      </c>
      <c r="C10" s="2" t="s">
        <v>27</v>
      </c>
      <c r="D10" s="6">
        <v>14.06</v>
      </c>
      <c r="E10" s="1" t="s">
        <v>15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13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Helyszíni beton és vasbeton munkák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00390625" style="8" customWidth="1"/>
    <col min="2" max="2" width="9.28125" style="1" customWidth="1"/>
    <col min="3" max="3" width="27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1" t="s">
        <v>29</v>
      </c>
      <c r="C2" s="2" t="s">
        <v>134</v>
      </c>
      <c r="D2" s="6">
        <v>6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Előregyártott épületszerkezeti elem elhelyezése és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29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32</v>
      </c>
      <c r="C2" s="2" t="s">
        <v>33</v>
      </c>
      <c r="D2" s="6">
        <v>0.63</v>
      </c>
      <c r="E2" s="1" t="s">
        <v>15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Falazás és egyéb kőműves munkák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1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36</v>
      </c>
      <c r="C2" s="2" t="s">
        <v>93</v>
      </c>
      <c r="D2" s="6">
        <v>362.3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37</v>
      </c>
      <c r="C4" s="2" t="s">
        <v>135</v>
      </c>
      <c r="D4" s="6">
        <v>346</v>
      </c>
      <c r="E4" s="1" t="s">
        <v>12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38</v>
      </c>
      <c r="C6" s="2" t="s">
        <v>94</v>
      </c>
      <c r="D6" s="6">
        <v>16.3</v>
      </c>
      <c r="E6" s="1" t="s">
        <v>12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39</v>
      </c>
      <c r="C8" s="2" t="s">
        <v>95</v>
      </c>
      <c r="D8" s="6">
        <v>15</v>
      </c>
      <c r="E8" s="1" t="s">
        <v>12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40</v>
      </c>
      <c r="C10" s="2" t="s">
        <v>96</v>
      </c>
      <c r="D10" s="6">
        <v>97</v>
      </c>
      <c r="E10" s="1" t="s">
        <v>35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41</v>
      </c>
      <c r="C12" s="2" t="s">
        <v>97</v>
      </c>
      <c r="D12" s="6">
        <v>38</v>
      </c>
      <c r="E12" s="1" t="s">
        <v>35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42</v>
      </c>
      <c r="C14" s="2" t="s">
        <v>98</v>
      </c>
      <c r="D14" s="6">
        <v>66.5</v>
      </c>
      <c r="E14" s="1" t="s">
        <v>35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spans="1:9" ht="57" customHeight="1">
      <c r="A15" s="8">
        <v>8</v>
      </c>
      <c r="B15" s="1" t="s">
        <v>36</v>
      </c>
      <c r="C15" s="2" t="s">
        <v>99</v>
      </c>
      <c r="D15" s="6">
        <v>55.76</v>
      </c>
      <c r="E15" s="1" t="s">
        <v>12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spans="1:9" ht="122.25" customHeight="1">
      <c r="A16" s="8">
        <v>9</v>
      </c>
      <c r="B16" s="1" t="s">
        <v>37</v>
      </c>
      <c r="C16" s="2" t="s">
        <v>136</v>
      </c>
      <c r="D16" s="6">
        <v>55.76</v>
      </c>
      <c r="E16" s="1" t="s">
        <v>12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7" ht="12" customHeight="1">
      <c r="C17" s="2"/>
    </row>
    <row r="18" spans="1:9" ht="52.5" customHeight="1">
      <c r="A18" s="8">
        <v>10</v>
      </c>
      <c r="B18" s="1" t="s">
        <v>42</v>
      </c>
      <c r="C18" s="1" t="s">
        <v>100</v>
      </c>
      <c r="D18" s="6">
        <v>139.4</v>
      </c>
      <c r="E18" s="1" t="s">
        <v>35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19" spans="1:9" s="9" customFormat="1" ht="12.75">
      <c r="A19" s="7"/>
      <c r="B19" s="3"/>
      <c r="C19" s="3" t="s">
        <v>13</v>
      </c>
      <c r="D19" s="5"/>
      <c r="E19" s="3"/>
      <c r="F19" s="5"/>
      <c r="G19" s="5"/>
      <c r="H19" s="5">
        <f>ROUND(SUM(H2:H18),0)</f>
        <v>0</v>
      </c>
      <c r="I19" s="5">
        <f>ROUND(SUM(I2:I18),0)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29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3" spans="1:9" ht="108.75" customHeight="1">
      <c r="A3" s="8">
        <v>1</v>
      </c>
      <c r="B3" s="1" t="s">
        <v>44</v>
      </c>
      <c r="C3" s="2" t="s">
        <v>137</v>
      </c>
      <c r="D3" s="6">
        <v>234.27</v>
      </c>
      <c r="E3" s="1" t="s">
        <v>12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ht="114.75">
      <c r="A5" s="8">
        <v>2</v>
      </c>
      <c r="B5" s="1" t="s">
        <v>45</v>
      </c>
      <c r="C5" s="2" t="s">
        <v>138</v>
      </c>
      <c r="D5" s="6">
        <v>120.62</v>
      </c>
      <c r="E5" s="1" t="s">
        <v>35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5.25" customHeight="1"/>
    <row r="7" spans="1:9" s="9" customFormat="1" ht="12.75">
      <c r="A7" s="7"/>
      <c r="B7" s="3"/>
      <c r="C7" s="3" t="s">
        <v>13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Aljzatkészítés, hideg- és melegburkolatok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1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47</v>
      </c>
      <c r="C2" s="2" t="s">
        <v>101</v>
      </c>
      <c r="D2" s="6">
        <v>28</v>
      </c>
      <c r="E2" s="1" t="s">
        <v>35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48</v>
      </c>
      <c r="C4" s="2" t="s">
        <v>102</v>
      </c>
      <c r="D4" s="6">
        <v>21.33</v>
      </c>
      <c r="E4" s="1" t="s">
        <v>35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49</v>
      </c>
      <c r="C6" s="2" t="s">
        <v>103</v>
      </c>
      <c r="D6" s="6">
        <v>28</v>
      </c>
      <c r="E6" s="1" t="s">
        <v>35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12.75">
      <c r="C7" s="2"/>
    </row>
    <row r="8" spans="1:9" ht="58.5" customHeight="1">
      <c r="A8" s="8">
        <v>4</v>
      </c>
      <c r="B8" s="1" t="s">
        <v>48</v>
      </c>
      <c r="C8" s="2" t="s">
        <v>139</v>
      </c>
      <c r="D8" s="6">
        <v>57.38</v>
      </c>
      <c r="E8" s="1" t="s">
        <v>35</v>
      </c>
      <c r="F8" s="6">
        <v>0</v>
      </c>
      <c r="G8" s="6">
        <v>0</v>
      </c>
      <c r="H8" s="6">
        <f>ROUND(D6*F6,0)</f>
        <v>0</v>
      </c>
      <c r="I8" s="6">
        <f>ROUND(D6*G6,0)</f>
        <v>0</v>
      </c>
    </row>
    <row r="9" ht="6" customHeight="1"/>
    <row r="10" spans="1:9" s="9" customFormat="1" ht="12.75">
      <c r="A10" s="7"/>
      <c r="B10" s="3"/>
      <c r="C10" s="3" t="s">
        <v>13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Bádogozás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Kardos</dc:creator>
  <cp:keywords/>
  <dc:description/>
  <cp:lastModifiedBy>user</cp:lastModifiedBy>
  <cp:lastPrinted>2018-04-11T15:04:20Z</cp:lastPrinted>
  <dcterms:created xsi:type="dcterms:W3CDTF">2018-02-06T09:42:08Z</dcterms:created>
  <dcterms:modified xsi:type="dcterms:W3CDTF">2018-04-11T15:04:28Z</dcterms:modified>
  <cp:category/>
  <cp:version/>
  <cp:contentType/>
  <cp:contentStatus/>
</cp:coreProperties>
</file>